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871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'Лист1'!$4:$8</definedName>
  </definedNames>
  <calcPr fullCalcOnLoad="1"/>
</workbook>
</file>

<file path=xl/sharedStrings.xml><?xml version="1.0" encoding="utf-8"?>
<sst xmlns="http://schemas.openxmlformats.org/spreadsheetml/2006/main" count="206" uniqueCount="85">
  <si>
    <t>ОТЧЕТ</t>
  </si>
  <si>
    <t>об освоении и финансировании объемов капитальных вложений</t>
  </si>
  <si>
    <t>наименование объекта</t>
  </si>
  <si>
    <t>ввод</t>
  </si>
  <si>
    <t>мощностей</t>
  </si>
  <si>
    <t>план</t>
  </si>
  <si>
    <t>финансиро</t>
  </si>
  <si>
    <t>вания на</t>
  </si>
  <si>
    <t>задолженность</t>
  </si>
  <si>
    <t xml:space="preserve">на </t>
  </si>
  <si>
    <t>факт</t>
  </si>
  <si>
    <t>КВ</t>
  </si>
  <si>
    <t>СМР</t>
  </si>
  <si>
    <t>Капвложения</t>
  </si>
  <si>
    <t>Строймонтаж</t>
  </si>
  <si>
    <t>План</t>
  </si>
  <si>
    <t>Факт</t>
  </si>
  <si>
    <t>Профинансировано за</t>
  </si>
  <si>
    <t>выделен.</t>
  </si>
  <si>
    <t>лимиты</t>
  </si>
  <si>
    <t>кассовый расход</t>
  </si>
  <si>
    <t>остаток</t>
  </si>
  <si>
    <t>средств</t>
  </si>
  <si>
    <t>на счете</t>
  </si>
  <si>
    <t>Текущая</t>
  </si>
  <si>
    <t xml:space="preserve">Бюджет Удмуртской Республики </t>
  </si>
  <si>
    <t>Адресная инвестиционная программа Удмуртской Республики (основной перечень)</t>
  </si>
  <si>
    <t>Образование.  Непрограмная часть</t>
  </si>
  <si>
    <t>2013г.</t>
  </si>
  <si>
    <t>01.01.2013г.</t>
  </si>
  <si>
    <t>ВСЕГО</t>
  </si>
  <si>
    <t>Администрация МО "Сарапульский район"</t>
  </si>
  <si>
    <t>Разработка  генеральных планов и Правил землепользования и застройки МО "Уральское", МО "Шевыряловское", МО "Кигбаевское", МО "Мостовинское", МО "Северное" Сарапульского района</t>
  </si>
  <si>
    <t>Разработка Правил землепользования и застройки МО "Дулесовское", МО "Мазунинское", МО "Соколовское", МО "Сигаевское", МО "Девятовское", МО "Юринское", МО "Шадринское", МО "Оленье Болото", МО "Октябрьское" Сарапульского района</t>
  </si>
  <si>
    <t>Разработка проекта планировки территории комплексной застройки поселка в с.Кигбаево Сарапульского района</t>
  </si>
  <si>
    <t>итого по отрасли</t>
  </si>
  <si>
    <t>Прочие отрасли хозяйства</t>
  </si>
  <si>
    <t>Адресная инвестиционная программа Удмуртской Республики (дополнительный перечень)</t>
  </si>
  <si>
    <t>январь-сентябрь</t>
  </si>
  <si>
    <t>Главный бухгалтер:                                                                                                  Сапаров П.В.</t>
  </si>
  <si>
    <t xml:space="preserve">отчет </t>
  </si>
  <si>
    <t>об освоении и финансировании объемов капитальных  вложений</t>
  </si>
  <si>
    <t>Капитальный ремонт детской консультации МУЗ "Сарапульская центральная районная больница" по ул.Трудовая, 10 в с.Сигаево Сарапульского района</t>
  </si>
  <si>
    <t>Капитальный ремонт офиса врача общей практики МУЗ "Сарапульская центральная районная больница" в с.Шевырялово Сарапульского района</t>
  </si>
  <si>
    <t>Капитальный ремонт Мостовинского фельдшерско-акушерского пункта МУЗ "Сарапульская центральная районная больница" в с.Мостовое Сарапульского района</t>
  </si>
  <si>
    <t>Капитальный ремонт Оленье-Болотинского фельдшерско-акушерского пункта МУЗ "Сарапульская центральная районная больница" в д.Оленье Болото</t>
  </si>
  <si>
    <t>Капитальный ремонт женской консультации МУЗ "Сарапульская центральная районная больница" по ул.Советская, 49б в с.Сигаево</t>
  </si>
  <si>
    <t>ИТОГО</t>
  </si>
  <si>
    <t>Реализация мероприятий Региональной программы модернизации здравоохранения</t>
  </si>
  <si>
    <t xml:space="preserve">Руководитель МБУ "ОКС Адм.МО "Сарапульский район"                                                                 Т.П.Киселева                                                 </t>
  </si>
  <si>
    <t>основной перечень</t>
  </si>
  <si>
    <t>дополнительный перечень</t>
  </si>
  <si>
    <t>Адресная инвестиционная программа Удмуртской Республики</t>
  </si>
  <si>
    <t xml:space="preserve"> дополнительный перечень</t>
  </si>
  <si>
    <t>в т.ч. :              основной перечень</t>
  </si>
  <si>
    <t>ВСЕГО по району</t>
  </si>
  <si>
    <t>Руководитель МБУ "ОКС Администрации МО "Сарапульский район"                            Т.П.Киселева</t>
  </si>
  <si>
    <t>за ЯНВАРЬ - ДЕКАБРЬ  2013г.</t>
  </si>
  <si>
    <t>январь-декабрь</t>
  </si>
  <si>
    <t>Зам.глаыв по строительству. архит.и ЖКХ                                                                 Ю.В.Пермитин</t>
  </si>
  <si>
    <t>Зам.главы Администрации:                                                                                                             Ю.В.Пермитин</t>
  </si>
  <si>
    <t>Зам.главы Администрации МО "Сарапульский район"                                                  Ю.В.Пермитин</t>
  </si>
  <si>
    <t>01.01.2015г.</t>
  </si>
  <si>
    <t>Газораспределительные сети с.Мостовое Сарапульского района</t>
  </si>
  <si>
    <t>Газификация д.Пастухово Сарапульского района (ПИР)</t>
  </si>
  <si>
    <t>Газоснабжение с.Кигбаево Сарапульского района</t>
  </si>
  <si>
    <t>Разводящие газовые сети с.Тарасово Сарапульского района (ПИР)</t>
  </si>
  <si>
    <t>ГАЗИФИКАЦИЯ</t>
  </si>
  <si>
    <t>Культура. Непрограмная часть</t>
  </si>
  <si>
    <t>Реконструкция детского сада с пристройкой с.Кигбаево Сарапульского района</t>
  </si>
  <si>
    <t xml:space="preserve">ИТОГО ПО ОТРАСЛИ </t>
  </si>
  <si>
    <t>Дом детского творчества в с.Сигаево Сарапульского района</t>
  </si>
  <si>
    <t>КАПИТАЛЬНЫЙ РЕМОНТ</t>
  </si>
  <si>
    <t>Образование. Непрограмная часть</t>
  </si>
  <si>
    <t>Замена оконных блоков в здании МКОУ "Соколовская специальная коррекционная школа-интернат для детей сирот и детей, оставшихся без попечения родителей, с отклонениями в развитии VII вида в д.Соколовка</t>
  </si>
  <si>
    <t>Замена оконных блоков в здании МБОУ "Тарасовская основная общеобразовательная школа" в с.Тарасово Сарапульского района</t>
  </si>
  <si>
    <t>Капитальный ремонт здания МДОУ "Детский сад д.Соколовка" с пристройкой дополнительных помещений в д.Соколовка Сарапульского района (в т.ч.ПИР)</t>
  </si>
  <si>
    <t>Капитальный ремонт здания МБОУ "Тарасовская ООШ" в с.Тарасово Сарапульского района УР (долевое участие Правительства УР)</t>
  </si>
  <si>
    <t>Капитальный ремонт здания Дома культуры в с.Уральский Сарапульского района</t>
  </si>
  <si>
    <t>январь-апрель</t>
  </si>
  <si>
    <t>за МАЙ   2015г.</t>
  </si>
  <si>
    <t>2015г.</t>
  </si>
  <si>
    <t>бюджет МО "Сарапульск.район"</t>
  </si>
  <si>
    <t>бюджет МО "Сарапульк.район"</t>
  </si>
  <si>
    <t>бюджет МО "Сарапульский район"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</si>
</sst>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i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0" xfId="0" applyFont="1" applyAlignment="1">
      <alignment horizontal="center"/>
    </xf>
    <xf numFmtId="2" fontId="1" fillId="0" borderId="18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0" xfId="0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4" fillId="0" borderId="18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17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3" fillId="33" borderId="17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17" xfId="0" applyFill="1" applyBorder="1" applyAlignment="1">
      <alignment/>
    </xf>
    <xf numFmtId="0" fontId="1" fillId="10" borderId="0" xfId="0" applyFont="1" applyFill="1" applyBorder="1" applyAlignment="1">
      <alignment horizontal="left"/>
    </xf>
    <xf numFmtId="0" fontId="3" fillId="10" borderId="18" xfId="0" applyFont="1" applyFill="1" applyBorder="1" applyAlignment="1">
      <alignment/>
    </xf>
    <xf numFmtId="0" fontId="1" fillId="10" borderId="13" xfId="0" applyFont="1" applyFill="1" applyBorder="1" applyAlignment="1">
      <alignment/>
    </xf>
    <xf numFmtId="2" fontId="3" fillId="10" borderId="13" xfId="0" applyNumberFormat="1" applyFont="1" applyFill="1" applyBorder="1" applyAlignment="1">
      <alignment/>
    </xf>
    <xf numFmtId="0" fontId="1" fillId="10" borderId="0" xfId="0" applyFont="1" applyFill="1" applyAlignment="1">
      <alignment/>
    </xf>
    <xf numFmtId="0" fontId="0" fillId="13" borderId="17" xfId="0" applyFill="1" applyBorder="1" applyAlignment="1">
      <alignment/>
    </xf>
    <xf numFmtId="0" fontId="0" fillId="13" borderId="0" xfId="0" applyFill="1" applyAlignment="1">
      <alignment/>
    </xf>
    <xf numFmtId="0" fontId="2" fillId="13" borderId="19" xfId="0" applyFont="1" applyFill="1" applyBorder="1" applyAlignment="1">
      <alignment horizontal="center"/>
    </xf>
    <xf numFmtId="0" fontId="2" fillId="13" borderId="20" xfId="0" applyFont="1" applyFill="1" applyBorder="1" applyAlignment="1">
      <alignment horizontal="center"/>
    </xf>
    <xf numFmtId="0" fontId="1" fillId="13" borderId="0" xfId="0" applyFont="1" applyFill="1" applyAlignment="1">
      <alignment/>
    </xf>
    <xf numFmtId="0" fontId="1" fillId="3" borderId="0" xfId="0" applyFont="1" applyFill="1" applyBorder="1" applyAlignment="1">
      <alignment horizontal="left"/>
    </xf>
    <xf numFmtId="0" fontId="3" fillId="3" borderId="13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2" fontId="3" fillId="3" borderId="10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3" fillId="3" borderId="17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2" fontId="3" fillId="3" borderId="17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3" fillId="34" borderId="13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0" fontId="3" fillId="34" borderId="17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2" fontId="3" fillId="34" borderId="17" xfId="0" applyNumberFormat="1" applyFont="1" applyFill="1" applyBorder="1" applyAlignment="1">
      <alignment/>
    </xf>
    <xf numFmtId="0" fontId="1" fillId="34" borderId="22" xfId="0" applyFont="1" applyFill="1" applyBorder="1" applyAlignment="1">
      <alignment horizontal="right"/>
    </xf>
    <xf numFmtId="0" fontId="1" fillId="34" borderId="23" xfId="0" applyFont="1" applyFill="1" applyBorder="1" applyAlignment="1">
      <alignment horizontal="right"/>
    </xf>
    <xf numFmtId="0" fontId="1" fillId="34" borderId="24" xfId="0" applyFont="1" applyFill="1" applyBorder="1" applyAlignment="1">
      <alignment horizontal="right"/>
    </xf>
    <xf numFmtId="0" fontId="1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2" fontId="2" fillId="0" borderId="14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34" borderId="19" xfId="0" applyFont="1" applyFill="1" applyBorder="1" applyAlignment="1">
      <alignment horizontal="right"/>
    </xf>
    <xf numFmtId="0" fontId="1" fillId="34" borderId="20" xfId="0" applyFont="1" applyFill="1" applyBorder="1" applyAlignment="1">
      <alignment horizontal="right"/>
    </xf>
    <xf numFmtId="0" fontId="1" fillId="34" borderId="21" xfId="0" applyFont="1" applyFill="1" applyBorder="1" applyAlignment="1">
      <alignment horizontal="right"/>
    </xf>
    <xf numFmtId="0" fontId="4" fillId="10" borderId="22" xfId="0" applyFont="1" applyFill="1" applyBorder="1" applyAlignment="1">
      <alignment horizontal="left" wrapText="1"/>
    </xf>
    <xf numFmtId="0" fontId="4" fillId="10" borderId="23" xfId="0" applyFont="1" applyFill="1" applyBorder="1" applyAlignment="1">
      <alignment horizontal="left" wrapText="1"/>
    </xf>
    <xf numFmtId="0" fontId="4" fillId="10" borderId="24" xfId="0" applyFont="1" applyFill="1" applyBorder="1" applyAlignment="1">
      <alignment horizontal="left" wrapText="1"/>
    </xf>
    <xf numFmtId="0" fontId="1" fillId="3" borderId="17" xfId="0" applyFont="1" applyFill="1" applyBorder="1" applyAlignment="1">
      <alignment horizontal="right"/>
    </xf>
    <xf numFmtId="2" fontId="2" fillId="0" borderId="22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2" fontId="2" fillId="13" borderId="17" xfId="0" applyNumberFormat="1" applyFont="1" applyFill="1" applyBorder="1" applyAlignment="1">
      <alignment horizontal="center"/>
    </xf>
    <xf numFmtId="0" fontId="1" fillId="13" borderId="17" xfId="0" applyFont="1" applyFill="1" applyBorder="1" applyAlignment="1">
      <alignment horizontal="left"/>
    </xf>
    <xf numFmtId="0" fontId="4" fillId="0" borderId="14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0" fillId="0" borderId="16" xfId="0" applyBorder="1" applyAlignment="1">
      <alignment horizontal="center"/>
    </xf>
    <xf numFmtId="0" fontId="2" fillId="13" borderId="22" xfId="0" applyFont="1" applyFill="1" applyBorder="1" applyAlignment="1">
      <alignment horizontal="center"/>
    </xf>
    <xf numFmtId="0" fontId="2" fillId="13" borderId="23" xfId="0" applyFont="1" applyFill="1" applyBorder="1" applyAlignment="1">
      <alignment horizontal="center"/>
    </xf>
    <xf numFmtId="0" fontId="2" fillId="13" borderId="24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34" borderId="17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right"/>
    </xf>
    <xf numFmtId="0" fontId="7" fillId="33" borderId="23" xfId="0" applyFont="1" applyFill="1" applyBorder="1" applyAlignment="1">
      <alignment horizontal="right"/>
    </xf>
    <xf numFmtId="0" fontId="7" fillId="33" borderId="24" xfId="0" applyFont="1" applyFill="1" applyBorder="1" applyAlignment="1">
      <alignment horizontal="right"/>
    </xf>
    <xf numFmtId="0" fontId="5" fillId="33" borderId="17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"/>
  <sheetViews>
    <sheetView tabSelected="1" zoomScale="150" zoomScaleNormal="150" zoomScalePageLayoutView="0" workbookViewId="0" topLeftCell="A1">
      <pane xSplit="4" ySplit="8" topLeftCell="E42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L15" sqref="L15"/>
    </sheetView>
  </sheetViews>
  <sheetFormatPr defaultColWidth="9.00390625" defaultRowHeight="12.75"/>
  <cols>
    <col min="3" max="3" width="6.125" style="0" customWidth="1"/>
    <col min="4" max="4" width="4.25390625" style="0" hidden="1" customWidth="1"/>
    <col min="5" max="6" width="7.00390625" style="0" customWidth="1"/>
    <col min="7" max="7" width="9.00390625" style="0" customWidth="1"/>
    <col min="8" max="8" width="8.00390625" style="0" customWidth="1"/>
    <col min="9" max="10" width="7.125" style="0" customWidth="1"/>
    <col min="11" max="11" width="8.25390625" style="0" customWidth="1"/>
    <col min="12" max="12" width="7.625" style="0" customWidth="1"/>
    <col min="13" max="13" width="8.00390625" style="0" customWidth="1"/>
    <col min="14" max="14" width="7.75390625" style="0" customWidth="1"/>
    <col min="15" max="15" width="10.625" style="0" customWidth="1"/>
    <col min="17" max="17" width="7.625" style="0" customWidth="1"/>
    <col min="18" max="18" width="9.625" style="0" customWidth="1"/>
  </cols>
  <sheetData>
    <row r="1" spans="6:7" ht="12.75">
      <c r="F1" s="128" t="s">
        <v>0</v>
      </c>
      <c r="G1" s="128"/>
    </row>
    <row r="2" spans="2:14" ht="12.75">
      <c r="B2" s="128" t="s">
        <v>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2:19" ht="12.75">
      <c r="B3" s="22"/>
      <c r="C3" s="22"/>
      <c r="D3" s="22"/>
      <c r="E3" s="22"/>
      <c r="F3" s="105" t="s">
        <v>31</v>
      </c>
      <c r="G3" s="105"/>
      <c r="H3" s="105"/>
      <c r="I3" s="105"/>
      <c r="J3" s="105"/>
      <c r="K3" s="105"/>
      <c r="L3" s="26"/>
      <c r="M3" s="22"/>
      <c r="N3" s="22"/>
      <c r="P3" s="105" t="s">
        <v>80</v>
      </c>
      <c r="Q3" s="105"/>
      <c r="R3" s="105"/>
      <c r="S3" s="105"/>
    </row>
    <row r="4" spans="1:19" s="2" customFormat="1" ht="11.25">
      <c r="A4" s="121" t="s">
        <v>2</v>
      </c>
      <c r="B4" s="123"/>
      <c r="C4" s="123"/>
      <c r="D4" s="122"/>
      <c r="E4" s="121" t="s">
        <v>3</v>
      </c>
      <c r="F4" s="122"/>
      <c r="G4" s="15" t="s">
        <v>5</v>
      </c>
      <c r="H4" s="121" t="s">
        <v>8</v>
      </c>
      <c r="I4" s="122"/>
      <c r="J4" s="121" t="s">
        <v>13</v>
      </c>
      <c r="K4" s="122"/>
      <c r="L4" s="121" t="s">
        <v>14</v>
      </c>
      <c r="M4" s="122"/>
      <c r="N4" s="121" t="s">
        <v>17</v>
      </c>
      <c r="O4" s="123"/>
      <c r="P4" s="122"/>
      <c r="Q4" s="1" t="s">
        <v>21</v>
      </c>
      <c r="R4" s="121" t="s">
        <v>24</v>
      </c>
      <c r="S4" s="122"/>
    </row>
    <row r="5" spans="1:19" s="2" customFormat="1" ht="11.25">
      <c r="A5" s="3"/>
      <c r="B5" s="4"/>
      <c r="C5" s="4"/>
      <c r="D5" s="5"/>
      <c r="E5" s="119" t="s">
        <v>4</v>
      </c>
      <c r="F5" s="120"/>
      <c r="G5" s="23" t="s">
        <v>6</v>
      </c>
      <c r="H5" s="119" t="s">
        <v>9</v>
      </c>
      <c r="I5" s="120"/>
      <c r="J5" s="3"/>
      <c r="K5" s="5"/>
      <c r="L5" s="3"/>
      <c r="M5" s="5"/>
      <c r="N5" s="117" t="s">
        <v>79</v>
      </c>
      <c r="O5" s="124"/>
      <c r="P5" s="118"/>
      <c r="Q5" s="6" t="s">
        <v>22</v>
      </c>
      <c r="R5" s="119" t="s">
        <v>8</v>
      </c>
      <c r="S5" s="120"/>
    </row>
    <row r="6" spans="1:19" s="2" customFormat="1" ht="11.25">
      <c r="A6" s="3"/>
      <c r="B6" s="4"/>
      <c r="C6" s="4"/>
      <c r="D6" s="5"/>
      <c r="E6" s="7"/>
      <c r="F6" s="8"/>
      <c r="G6" s="23" t="s">
        <v>7</v>
      </c>
      <c r="H6" s="117" t="s">
        <v>62</v>
      </c>
      <c r="I6" s="118"/>
      <c r="J6" s="7"/>
      <c r="K6" s="8"/>
      <c r="L6" s="7"/>
      <c r="M6" s="8"/>
      <c r="N6" s="1" t="s">
        <v>18</v>
      </c>
      <c r="O6" s="112" t="s">
        <v>20</v>
      </c>
      <c r="P6" s="113"/>
      <c r="Q6" s="6" t="s">
        <v>23</v>
      </c>
      <c r="R6" s="7"/>
      <c r="S6" s="8"/>
    </row>
    <row r="7" spans="1:19" s="2" customFormat="1" ht="11.25">
      <c r="A7" s="7"/>
      <c r="B7" s="9"/>
      <c r="C7" s="9"/>
      <c r="D7" s="8"/>
      <c r="E7" s="10" t="s">
        <v>5</v>
      </c>
      <c r="F7" s="10" t="s">
        <v>10</v>
      </c>
      <c r="G7" s="24" t="s">
        <v>81</v>
      </c>
      <c r="H7" s="12" t="s">
        <v>11</v>
      </c>
      <c r="I7" s="12" t="s">
        <v>12</v>
      </c>
      <c r="J7" s="12" t="s">
        <v>15</v>
      </c>
      <c r="K7" s="12" t="s">
        <v>16</v>
      </c>
      <c r="L7" s="12" t="s">
        <v>15</v>
      </c>
      <c r="M7" s="12" t="s">
        <v>16</v>
      </c>
      <c r="N7" s="11" t="s">
        <v>19</v>
      </c>
      <c r="O7" s="10" t="s">
        <v>11</v>
      </c>
      <c r="P7" s="10" t="s">
        <v>12</v>
      </c>
      <c r="Q7" s="11"/>
      <c r="R7" s="10" t="s">
        <v>11</v>
      </c>
      <c r="S7" s="10" t="s">
        <v>12</v>
      </c>
    </row>
    <row r="8" spans="1:19" s="13" customFormat="1" ht="12.75" customHeight="1">
      <c r="A8" s="121">
        <v>1</v>
      </c>
      <c r="B8" s="123"/>
      <c r="C8" s="123"/>
      <c r="D8" s="122"/>
      <c r="E8" s="15">
        <v>2</v>
      </c>
      <c r="F8" s="15">
        <v>3</v>
      </c>
      <c r="G8" s="15">
        <v>4</v>
      </c>
      <c r="H8" s="15">
        <v>5</v>
      </c>
      <c r="I8" s="15">
        <v>6</v>
      </c>
      <c r="J8" s="15">
        <v>7</v>
      </c>
      <c r="K8" s="15">
        <v>8</v>
      </c>
      <c r="L8" s="15">
        <v>9</v>
      </c>
      <c r="M8" s="15">
        <v>10</v>
      </c>
      <c r="N8" s="15">
        <v>11</v>
      </c>
      <c r="O8" s="15">
        <v>12</v>
      </c>
      <c r="P8" s="15">
        <v>13</v>
      </c>
      <c r="Q8" s="15">
        <v>14</v>
      </c>
      <c r="R8" s="15">
        <v>15</v>
      </c>
      <c r="S8" s="15">
        <v>16</v>
      </c>
    </row>
    <row r="9" spans="1:19" s="2" customFormat="1" ht="11.25">
      <c r="A9" s="125"/>
      <c r="B9" s="126"/>
      <c r="C9" s="126"/>
      <c r="D9" s="126"/>
      <c r="E9" s="114" t="s">
        <v>25</v>
      </c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6"/>
      <c r="S9" s="17"/>
    </row>
    <row r="10" spans="1:19" s="57" customFormat="1" ht="11.25">
      <c r="A10" s="55"/>
      <c r="B10" s="56"/>
      <c r="C10" s="56"/>
      <c r="D10" s="56"/>
      <c r="E10" s="106" t="s">
        <v>52</v>
      </c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8"/>
    </row>
    <row r="11" spans="1:19" s="16" customFormat="1" ht="11.25">
      <c r="A11" s="109"/>
      <c r="B11" s="110"/>
      <c r="C11" s="110"/>
      <c r="D11" s="111"/>
      <c r="E11" s="109" t="s">
        <v>67</v>
      </c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1"/>
      <c r="S11" s="20"/>
    </row>
    <row r="12" spans="1:19" s="2" customFormat="1" ht="19.5" customHeight="1">
      <c r="A12" s="97" t="s">
        <v>63</v>
      </c>
      <c r="B12" s="98"/>
      <c r="C12" s="99"/>
      <c r="D12" s="21"/>
      <c r="E12" s="25"/>
      <c r="F12" s="6"/>
      <c r="G12" s="18">
        <f>SUM(G13:G16)</f>
        <v>2809.2000000000003</v>
      </c>
      <c r="H12" s="18">
        <f aca="true" t="shared" si="0" ref="H12:S12">SUM(H13:H16)</f>
        <v>0</v>
      </c>
      <c r="I12" s="18">
        <f t="shared" si="0"/>
        <v>0</v>
      </c>
      <c r="J12" s="18">
        <f t="shared" si="0"/>
        <v>2809.2000000000003</v>
      </c>
      <c r="K12" s="18">
        <f t="shared" si="0"/>
        <v>489.8</v>
      </c>
      <c r="L12" s="18">
        <f t="shared" si="0"/>
        <v>0</v>
      </c>
      <c r="M12" s="18">
        <f t="shared" si="0"/>
        <v>0</v>
      </c>
      <c r="N12" s="18">
        <f t="shared" si="0"/>
        <v>489.8</v>
      </c>
      <c r="O12" s="18">
        <f t="shared" si="0"/>
        <v>489.8</v>
      </c>
      <c r="P12" s="18">
        <f t="shared" si="0"/>
        <v>0</v>
      </c>
      <c r="Q12" s="18">
        <f t="shared" si="0"/>
        <v>0</v>
      </c>
      <c r="R12" s="18">
        <f t="shared" si="0"/>
        <v>0</v>
      </c>
      <c r="S12" s="18">
        <f t="shared" si="0"/>
        <v>0</v>
      </c>
    </row>
    <row r="13" spans="1:19" s="70" customFormat="1" ht="11.25">
      <c r="A13" s="127" t="s">
        <v>50</v>
      </c>
      <c r="B13" s="127"/>
      <c r="C13" s="127"/>
      <c r="D13" s="66"/>
      <c r="E13" s="67"/>
      <c r="F13" s="68"/>
      <c r="G13" s="69">
        <v>2519.4</v>
      </c>
      <c r="H13" s="69">
        <v>0</v>
      </c>
      <c r="I13" s="69">
        <v>0</v>
      </c>
      <c r="J13" s="69">
        <v>2519.4</v>
      </c>
      <c r="K13" s="69">
        <v>200</v>
      </c>
      <c r="L13" s="69"/>
      <c r="M13" s="69"/>
      <c r="N13" s="69">
        <v>200</v>
      </c>
      <c r="O13" s="69">
        <v>200</v>
      </c>
      <c r="P13" s="69"/>
      <c r="Q13" s="69">
        <v>0</v>
      </c>
      <c r="R13" s="69">
        <v>0</v>
      </c>
      <c r="S13" s="69"/>
    </row>
    <row r="14" spans="1:19" s="70" customFormat="1" ht="11.25">
      <c r="A14" s="127" t="s">
        <v>51</v>
      </c>
      <c r="B14" s="127"/>
      <c r="C14" s="127"/>
      <c r="D14" s="66"/>
      <c r="E14" s="71"/>
      <c r="F14" s="68"/>
      <c r="G14" s="69">
        <v>0</v>
      </c>
      <c r="H14" s="69">
        <v>0</v>
      </c>
      <c r="I14" s="69">
        <v>0</v>
      </c>
      <c r="J14" s="69"/>
      <c r="K14" s="69"/>
      <c r="L14" s="69"/>
      <c r="M14" s="69"/>
      <c r="N14" s="69"/>
      <c r="O14" s="69"/>
      <c r="P14" s="69"/>
      <c r="Q14" s="69"/>
      <c r="R14" s="69"/>
      <c r="S14" s="69"/>
    </row>
    <row r="15" spans="1:19" s="70" customFormat="1" ht="11.25">
      <c r="A15" s="77" t="s">
        <v>82</v>
      </c>
      <c r="B15" s="78"/>
      <c r="C15" s="79"/>
      <c r="D15" s="66"/>
      <c r="E15" s="71"/>
      <c r="F15" s="68"/>
      <c r="G15" s="69">
        <v>289.8</v>
      </c>
      <c r="H15" s="69">
        <v>0</v>
      </c>
      <c r="I15" s="69">
        <v>0</v>
      </c>
      <c r="J15" s="69">
        <v>289.8</v>
      </c>
      <c r="K15" s="69">
        <v>289.8</v>
      </c>
      <c r="L15" s="69"/>
      <c r="M15" s="69"/>
      <c r="N15" s="69">
        <v>289.8</v>
      </c>
      <c r="O15" s="69">
        <v>289.8</v>
      </c>
      <c r="P15" s="69"/>
      <c r="Q15" s="69"/>
      <c r="R15" s="69"/>
      <c r="S15" s="69"/>
    </row>
    <row r="16" spans="1:19" s="70" customFormat="1" ht="11.25">
      <c r="A16" s="127"/>
      <c r="B16" s="127"/>
      <c r="C16" s="127"/>
      <c r="D16" s="66"/>
      <c r="E16" s="71"/>
      <c r="F16" s="72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69"/>
      <c r="S16" s="73"/>
    </row>
    <row r="17" spans="1:19" s="2" customFormat="1" ht="19.5" customHeight="1">
      <c r="A17" s="97" t="s">
        <v>64</v>
      </c>
      <c r="B17" s="98"/>
      <c r="C17" s="99"/>
      <c r="D17" s="21"/>
      <c r="E17" s="25"/>
      <c r="F17" s="6"/>
      <c r="G17" s="18">
        <f aca="true" t="shared" si="1" ref="G17:S17">SUM(G18:G21)</f>
        <v>70.6</v>
      </c>
      <c r="H17" s="18">
        <f t="shared" si="1"/>
        <v>0</v>
      </c>
      <c r="I17" s="18">
        <f t="shared" si="1"/>
        <v>0</v>
      </c>
      <c r="J17" s="18">
        <f t="shared" si="1"/>
        <v>70.6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8">
        <f t="shared" si="1"/>
        <v>0</v>
      </c>
      <c r="R17" s="18">
        <f t="shared" si="1"/>
        <v>0</v>
      </c>
      <c r="S17" s="18">
        <f t="shared" si="1"/>
        <v>0</v>
      </c>
    </row>
    <row r="18" spans="1:19" s="70" customFormat="1" ht="11.25">
      <c r="A18" s="127" t="s">
        <v>50</v>
      </c>
      <c r="B18" s="127"/>
      <c r="C18" s="127"/>
      <c r="D18" s="66"/>
      <c r="E18" s="67"/>
      <c r="F18" s="68"/>
      <c r="G18" s="69">
        <v>70.6</v>
      </c>
      <c r="H18" s="69"/>
      <c r="I18" s="69"/>
      <c r="J18" s="69">
        <v>70.6</v>
      </c>
      <c r="K18" s="69"/>
      <c r="L18" s="69"/>
      <c r="M18" s="69"/>
      <c r="N18" s="69">
        <v>0</v>
      </c>
      <c r="O18" s="69"/>
      <c r="P18" s="69"/>
      <c r="Q18" s="69">
        <v>0</v>
      </c>
      <c r="R18" s="69">
        <v>0</v>
      </c>
      <c r="S18" s="69"/>
    </row>
    <row r="19" spans="1:19" s="70" customFormat="1" ht="11.25">
      <c r="A19" s="127" t="s">
        <v>51</v>
      </c>
      <c r="B19" s="127"/>
      <c r="C19" s="127"/>
      <c r="D19" s="66"/>
      <c r="E19" s="71"/>
      <c r="F19" s="68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</row>
    <row r="20" spans="1:19" s="70" customFormat="1" ht="11.25">
      <c r="A20" s="77" t="s">
        <v>83</v>
      </c>
      <c r="B20" s="78"/>
      <c r="C20" s="79"/>
      <c r="D20" s="66"/>
      <c r="E20" s="71"/>
      <c r="F20" s="68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</row>
    <row r="21" spans="1:19" s="70" customFormat="1" ht="11.25">
      <c r="A21" s="127"/>
      <c r="B21" s="127"/>
      <c r="C21" s="127"/>
      <c r="D21" s="66"/>
      <c r="E21" s="71"/>
      <c r="F21" s="72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69"/>
      <c r="S21" s="73"/>
    </row>
    <row r="22" spans="1:19" s="2" customFormat="1" ht="19.5" customHeight="1">
      <c r="A22" s="97" t="s">
        <v>65</v>
      </c>
      <c r="B22" s="98"/>
      <c r="C22" s="99"/>
      <c r="D22" s="21"/>
      <c r="E22" s="25"/>
      <c r="F22" s="6"/>
      <c r="G22" s="18">
        <f aca="true" t="shared" si="2" ref="G22:S22">SUM(G23:G26)</f>
        <v>6210</v>
      </c>
      <c r="H22" s="18">
        <f>SUM(H23:H26)</f>
        <v>6210</v>
      </c>
      <c r="I22" s="18">
        <f t="shared" si="2"/>
        <v>6015.76</v>
      </c>
      <c r="J22" s="18">
        <f t="shared" si="2"/>
        <v>0</v>
      </c>
      <c r="K22" s="18">
        <f t="shared" si="2"/>
        <v>0</v>
      </c>
      <c r="L22" s="18">
        <f t="shared" si="2"/>
        <v>0</v>
      </c>
      <c r="M22" s="18">
        <f t="shared" si="2"/>
        <v>0</v>
      </c>
      <c r="N22" s="18">
        <f t="shared" si="2"/>
        <v>2000</v>
      </c>
      <c r="O22" s="18">
        <f t="shared" si="2"/>
        <v>2000</v>
      </c>
      <c r="P22" s="18">
        <f t="shared" si="2"/>
        <v>2000</v>
      </c>
      <c r="Q22" s="18">
        <f t="shared" si="2"/>
        <v>0</v>
      </c>
      <c r="R22" s="18">
        <f t="shared" si="2"/>
        <v>4210</v>
      </c>
      <c r="S22" s="18">
        <f t="shared" si="2"/>
        <v>4015.76</v>
      </c>
    </row>
    <row r="23" spans="1:19" s="70" customFormat="1" ht="11.25">
      <c r="A23" s="127" t="s">
        <v>50</v>
      </c>
      <c r="B23" s="127"/>
      <c r="C23" s="127"/>
      <c r="D23" s="66"/>
      <c r="E23" s="67"/>
      <c r="F23" s="68"/>
      <c r="G23" s="69">
        <v>6210</v>
      </c>
      <c r="H23" s="69">
        <v>6210</v>
      </c>
      <c r="I23" s="69">
        <v>6015.76</v>
      </c>
      <c r="J23" s="69"/>
      <c r="K23" s="69"/>
      <c r="L23" s="69"/>
      <c r="M23" s="69"/>
      <c r="N23" s="69">
        <v>2000</v>
      </c>
      <c r="O23" s="69">
        <v>2000</v>
      </c>
      <c r="P23" s="69">
        <v>2000</v>
      </c>
      <c r="Q23" s="69">
        <v>0</v>
      </c>
      <c r="R23" s="69">
        <f>SUM(H23+K23-N23)</f>
        <v>4210</v>
      </c>
      <c r="S23" s="69">
        <v>4015.76</v>
      </c>
    </row>
    <row r="24" spans="1:19" s="70" customFormat="1" ht="11.25">
      <c r="A24" s="127" t="s">
        <v>51</v>
      </c>
      <c r="B24" s="127"/>
      <c r="C24" s="127"/>
      <c r="D24" s="66"/>
      <c r="E24" s="71"/>
      <c r="F24" s="68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</row>
    <row r="25" spans="1:19" s="70" customFormat="1" ht="11.25">
      <c r="A25" s="77" t="s">
        <v>82</v>
      </c>
      <c r="B25" s="78"/>
      <c r="C25" s="79"/>
      <c r="D25" s="66"/>
      <c r="E25" s="71"/>
      <c r="F25" s="68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</row>
    <row r="26" spans="1:19" s="70" customFormat="1" ht="11.25">
      <c r="A26" s="127"/>
      <c r="B26" s="127"/>
      <c r="C26" s="127"/>
      <c r="D26" s="66"/>
      <c r="E26" s="71"/>
      <c r="F26" s="72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69"/>
      <c r="S26" s="73"/>
    </row>
    <row r="27" spans="1:19" s="2" customFormat="1" ht="29.25" customHeight="1">
      <c r="A27" s="97" t="s">
        <v>66</v>
      </c>
      <c r="B27" s="98"/>
      <c r="C27" s="99"/>
      <c r="D27" s="21"/>
      <c r="E27" s="25"/>
      <c r="F27" s="6"/>
      <c r="G27" s="18">
        <f aca="true" t="shared" si="3" ref="G27:S27">SUM(G28:G31)</f>
        <v>600</v>
      </c>
      <c r="H27" s="18">
        <f t="shared" si="3"/>
        <v>0</v>
      </c>
      <c r="I27" s="18">
        <f t="shared" si="3"/>
        <v>0</v>
      </c>
      <c r="J27" s="18">
        <f t="shared" si="3"/>
        <v>600</v>
      </c>
      <c r="K27" s="18">
        <f t="shared" si="3"/>
        <v>0</v>
      </c>
      <c r="L27" s="18">
        <f t="shared" si="3"/>
        <v>0</v>
      </c>
      <c r="M27" s="18">
        <f t="shared" si="3"/>
        <v>0</v>
      </c>
      <c r="N27" s="18">
        <f t="shared" si="3"/>
        <v>0</v>
      </c>
      <c r="O27" s="18">
        <f t="shared" si="3"/>
        <v>0</v>
      </c>
      <c r="P27" s="18">
        <f t="shared" si="3"/>
        <v>0</v>
      </c>
      <c r="Q27" s="18">
        <f t="shared" si="3"/>
        <v>0</v>
      </c>
      <c r="R27" s="18">
        <f t="shared" si="3"/>
        <v>0</v>
      </c>
      <c r="S27" s="18">
        <f t="shared" si="3"/>
        <v>0</v>
      </c>
    </row>
    <row r="28" spans="1:19" s="70" customFormat="1" ht="11.25">
      <c r="A28" s="127" t="s">
        <v>50</v>
      </c>
      <c r="B28" s="127"/>
      <c r="C28" s="127"/>
      <c r="D28" s="66"/>
      <c r="E28" s="67"/>
      <c r="F28" s="68"/>
      <c r="G28" s="69">
        <v>600</v>
      </c>
      <c r="H28" s="69"/>
      <c r="I28" s="69"/>
      <c r="J28" s="69">
        <v>600</v>
      </c>
      <c r="K28" s="69"/>
      <c r="L28" s="69"/>
      <c r="M28" s="69"/>
      <c r="N28" s="69">
        <v>0</v>
      </c>
      <c r="O28" s="69"/>
      <c r="P28" s="69"/>
      <c r="Q28" s="69">
        <v>0</v>
      </c>
      <c r="R28" s="69">
        <v>0</v>
      </c>
      <c r="S28" s="69"/>
    </row>
    <row r="29" spans="1:19" s="70" customFormat="1" ht="11.25">
      <c r="A29" s="127" t="s">
        <v>51</v>
      </c>
      <c r="B29" s="127"/>
      <c r="C29" s="127"/>
      <c r="D29" s="66"/>
      <c r="E29" s="71"/>
      <c r="F29" s="68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</row>
    <row r="30" spans="1:19" s="70" customFormat="1" ht="11.25">
      <c r="A30" s="77" t="s">
        <v>82</v>
      </c>
      <c r="B30" s="78"/>
      <c r="C30" s="79"/>
      <c r="D30" s="66"/>
      <c r="E30" s="71"/>
      <c r="F30" s="68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</row>
    <row r="31" spans="1:19" s="70" customFormat="1" ht="11.25">
      <c r="A31" s="127"/>
      <c r="B31" s="127"/>
      <c r="C31" s="127"/>
      <c r="D31" s="66"/>
      <c r="E31" s="71"/>
      <c r="F31" s="72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69"/>
      <c r="S31" s="73"/>
    </row>
    <row r="32" spans="1:19" s="52" customFormat="1" ht="14.25" customHeight="1">
      <c r="A32" s="90" t="s">
        <v>70</v>
      </c>
      <c r="B32" s="91"/>
      <c r="C32" s="92"/>
      <c r="D32" s="48"/>
      <c r="E32" s="49"/>
      <c r="F32" s="50"/>
      <c r="G32" s="51">
        <f aca="true" t="shared" si="4" ref="G32:S32">SUM(G33:G36)</f>
        <v>9689.8</v>
      </c>
      <c r="H32" s="51">
        <f t="shared" si="4"/>
        <v>6210</v>
      </c>
      <c r="I32" s="51">
        <f t="shared" si="4"/>
        <v>6015.76</v>
      </c>
      <c r="J32" s="51">
        <f t="shared" si="4"/>
        <v>3479.8</v>
      </c>
      <c r="K32" s="51">
        <f t="shared" si="4"/>
        <v>489.8</v>
      </c>
      <c r="L32" s="51">
        <f t="shared" si="4"/>
        <v>0</v>
      </c>
      <c r="M32" s="51">
        <f t="shared" si="4"/>
        <v>0</v>
      </c>
      <c r="N32" s="51">
        <f t="shared" si="4"/>
        <v>2489.8</v>
      </c>
      <c r="O32" s="51">
        <f t="shared" si="4"/>
        <v>2489.8</v>
      </c>
      <c r="P32" s="51">
        <f t="shared" si="4"/>
        <v>2000</v>
      </c>
      <c r="Q32" s="51">
        <f t="shared" si="4"/>
        <v>0</v>
      </c>
      <c r="R32" s="51">
        <f t="shared" si="4"/>
        <v>4210</v>
      </c>
      <c r="S32" s="51">
        <f t="shared" si="4"/>
        <v>4015.76</v>
      </c>
    </row>
    <row r="33" spans="1:19" s="62" customFormat="1" ht="11.25">
      <c r="A33" s="93" t="s">
        <v>50</v>
      </c>
      <c r="B33" s="93"/>
      <c r="C33" s="93"/>
      <c r="D33" s="58"/>
      <c r="E33" s="59"/>
      <c r="F33" s="60"/>
      <c r="G33" s="61">
        <f>SUM(G13+G18+G23+G28)</f>
        <v>9400</v>
      </c>
      <c r="H33" s="61">
        <f aca="true" t="shared" si="5" ref="H33:S33">SUM(H13+H18+H23+H28)</f>
        <v>6210</v>
      </c>
      <c r="I33" s="61">
        <f t="shared" si="5"/>
        <v>6015.76</v>
      </c>
      <c r="J33" s="61">
        <f t="shared" si="5"/>
        <v>3190</v>
      </c>
      <c r="K33" s="61">
        <f t="shared" si="5"/>
        <v>200</v>
      </c>
      <c r="L33" s="61">
        <f t="shared" si="5"/>
        <v>0</v>
      </c>
      <c r="M33" s="61">
        <f t="shared" si="5"/>
        <v>0</v>
      </c>
      <c r="N33" s="61">
        <f t="shared" si="5"/>
        <v>2200</v>
      </c>
      <c r="O33" s="61">
        <f t="shared" si="5"/>
        <v>2200</v>
      </c>
      <c r="P33" s="61">
        <f t="shared" si="5"/>
        <v>2000</v>
      </c>
      <c r="Q33" s="61">
        <f t="shared" si="5"/>
        <v>0</v>
      </c>
      <c r="R33" s="61">
        <f t="shared" si="5"/>
        <v>4210</v>
      </c>
      <c r="S33" s="61">
        <f t="shared" si="5"/>
        <v>4015.76</v>
      </c>
    </row>
    <row r="34" spans="1:19" s="62" customFormat="1" ht="11.25">
      <c r="A34" s="93" t="s">
        <v>51</v>
      </c>
      <c r="B34" s="93"/>
      <c r="C34" s="93"/>
      <c r="D34" s="58"/>
      <c r="E34" s="63"/>
      <c r="F34" s="60"/>
      <c r="G34" s="61">
        <f>SUM(G14+G19+G24+G29)</f>
        <v>0</v>
      </c>
      <c r="H34" s="61">
        <f aca="true" t="shared" si="6" ref="H34:S34">SUM(H14+H19+H24+H29)</f>
        <v>0</v>
      </c>
      <c r="I34" s="61">
        <f t="shared" si="6"/>
        <v>0</v>
      </c>
      <c r="J34" s="61">
        <f t="shared" si="6"/>
        <v>0</v>
      </c>
      <c r="K34" s="61">
        <f t="shared" si="6"/>
        <v>0</v>
      </c>
      <c r="L34" s="61">
        <f t="shared" si="6"/>
        <v>0</v>
      </c>
      <c r="M34" s="61">
        <f t="shared" si="6"/>
        <v>0</v>
      </c>
      <c r="N34" s="61">
        <f t="shared" si="6"/>
        <v>0</v>
      </c>
      <c r="O34" s="61">
        <f t="shared" si="6"/>
        <v>0</v>
      </c>
      <c r="P34" s="61">
        <f t="shared" si="6"/>
        <v>0</v>
      </c>
      <c r="Q34" s="61">
        <f t="shared" si="6"/>
        <v>0</v>
      </c>
      <c r="R34" s="61">
        <f t="shared" si="6"/>
        <v>0</v>
      </c>
      <c r="S34" s="61">
        <f t="shared" si="6"/>
        <v>0</v>
      </c>
    </row>
    <row r="35" spans="1:19" s="62" customFormat="1" ht="11.25">
      <c r="A35" s="140" t="s">
        <v>82</v>
      </c>
      <c r="B35" s="141"/>
      <c r="C35" s="142"/>
      <c r="D35" s="58"/>
      <c r="E35" s="63"/>
      <c r="F35" s="60"/>
      <c r="G35" s="61">
        <f>SUM(G30+G25+G20+G15)</f>
        <v>289.8</v>
      </c>
      <c r="H35" s="61">
        <f aca="true" t="shared" si="7" ref="H35:S35">SUM(H30+H25+H20+H15)</f>
        <v>0</v>
      </c>
      <c r="I35" s="61">
        <f t="shared" si="7"/>
        <v>0</v>
      </c>
      <c r="J35" s="61">
        <f t="shared" si="7"/>
        <v>289.8</v>
      </c>
      <c r="K35" s="61">
        <f t="shared" si="7"/>
        <v>289.8</v>
      </c>
      <c r="L35" s="61">
        <f t="shared" si="7"/>
        <v>0</v>
      </c>
      <c r="M35" s="61">
        <f t="shared" si="7"/>
        <v>0</v>
      </c>
      <c r="N35" s="61">
        <f t="shared" si="7"/>
        <v>289.8</v>
      </c>
      <c r="O35" s="61">
        <f t="shared" si="7"/>
        <v>289.8</v>
      </c>
      <c r="P35" s="61">
        <f t="shared" si="7"/>
        <v>0</v>
      </c>
      <c r="Q35" s="61">
        <f t="shared" si="7"/>
        <v>0</v>
      </c>
      <c r="R35" s="61">
        <f t="shared" si="7"/>
        <v>0</v>
      </c>
      <c r="S35" s="61">
        <f t="shared" si="7"/>
        <v>0</v>
      </c>
    </row>
    <row r="36" spans="1:19" s="62" customFormat="1" ht="11.25">
      <c r="A36" s="93"/>
      <c r="B36" s="93"/>
      <c r="C36" s="93"/>
      <c r="D36" s="58"/>
      <c r="E36" s="63"/>
      <c r="F36" s="64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1"/>
      <c r="S36" s="65"/>
    </row>
    <row r="37" spans="1:19" s="4" customFormat="1" ht="14.25" customHeight="1">
      <c r="A37" s="112"/>
      <c r="B37" s="129"/>
      <c r="C37" s="113"/>
      <c r="E37" s="94" t="s">
        <v>27</v>
      </c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6"/>
    </row>
    <row r="38" spans="1:19" s="4" customFormat="1" ht="28.5" customHeight="1">
      <c r="A38" s="130" t="s">
        <v>69</v>
      </c>
      <c r="B38" s="131"/>
      <c r="C38" s="132"/>
      <c r="E38" s="29"/>
      <c r="F38" s="29"/>
      <c r="G38" s="19">
        <f>SUM(G39:G42)</f>
        <v>43500.9</v>
      </c>
      <c r="H38" s="19">
        <f aca="true" t="shared" si="8" ref="H38:S38">SUM(H39:H42)</f>
        <v>43500.9</v>
      </c>
      <c r="I38" s="19">
        <f t="shared" si="8"/>
        <v>32581.2</v>
      </c>
      <c r="J38" s="19">
        <f t="shared" si="8"/>
        <v>0</v>
      </c>
      <c r="K38" s="19">
        <f t="shared" si="8"/>
        <v>0</v>
      </c>
      <c r="L38" s="19">
        <f t="shared" si="8"/>
        <v>0</v>
      </c>
      <c r="M38" s="19">
        <f t="shared" si="8"/>
        <v>0</v>
      </c>
      <c r="N38" s="19">
        <f t="shared" si="8"/>
        <v>5390.5</v>
      </c>
      <c r="O38" s="19">
        <f t="shared" si="8"/>
        <v>5390.5</v>
      </c>
      <c r="P38" s="19">
        <f t="shared" si="8"/>
        <v>5390.5</v>
      </c>
      <c r="Q38" s="19">
        <f t="shared" si="8"/>
        <v>0</v>
      </c>
      <c r="R38" s="19">
        <f t="shared" si="8"/>
        <v>38110.4</v>
      </c>
      <c r="S38" s="19">
        <f t="shared" si="8"/>
        <v>27190.7</v>
      </c>
    </row>
    <row r="39" spans="1:19" s="70" customFormat="1" ht="11.25">
      <c r="A39" s="74" t="s">
        <v>50</v>
      </c>
      <c r="B39" s="75"/>
      <c r="C39" s="76"/>
      <c r="D39" s="66"/>
      <c r="E39" s="73"/>
      <c r="F39" s="73"/>
      <c r="G39" s="73">
        <v>5390.5</v>
      </c>
      <c r="H39" s="73">
        <v>5390.5</v>
      </c>
      <c r="I39" s="73">
        <v>5390.5</v>
      </c>
      <c r="J39" s="73"/>
      <c r="K39" s="73">
        <v>0</v>
      </c>
      <c r="L39" s="73"/>
      <c r="M39" s="73"/>
      <c r="N39" s="73">
        <v>5390.5</v>
      </c>
      <c r="O39" s="73">
        <v>5390.5</v>
      </c>
      <c r="P39" s="73">
        <v>5390.5</v>
      </c>
      <c r="Q39" s="73">
        <v>0</v>
      </c>
      <c r="R39" s="73">
        <f>SUM(H39+K39-N39)</f>
        <v>0</v>
      </c>
      <c r="S39" s="73">
        <v>0</v>
      </c>
    </row>
    <row r="40" spans="1:19" s="70" customFormat="1" ht="11.25">
      <c r="A40" s="74" t="s">
        <v>51</v>
      </c>
      <c r="B40" s="75"/>
      <c r="C40" s="76"/>
      <c r="D40" s="66"/>
      <c r="E40" s="73"/>
      <c r="F40" s="73"/>
      <c r="G40" s="73">
        <v>38110.4</v>
      </c>
      <c r="H40" s="73">
        <v>38110.4</v>
      </c>
      <c r="I40" s="73">
        <v>27190.7</v>
      </c>
      <c r="J40" s="73"/>
      <c r="K40" s="73">
        <v>0</v>
      </c>
      <c r="L40" s="73"/>
      <c r="M40" s="73"/>
      <c r="N40" s="73"/>
      <c r="O40" s="73"/>
      <c r="P40" s="73"/>
      <c r="Q40" s="73"/>
      <c r="R40" s="73">
        <v>38110.4</v>
      </c>
      <c r="S40" s="73">
        <v>27190.7</v>
      </c>
    </row>
    <row r="41" spans="1:19" s="70" customFormat="1" ht="11.25">
      <c r="A41" s="74"/>
      <c r="B41" s="75"/>
      <c r="C41" s="76"/>
      <c r="D41" s="66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</row>
    <row r="42" spans="1:19" s="70" customFormat="1" ht="11.25">
      <c r="A42" s="74"/>
      <c r="B42" s="75"/>
      <c r="C42" s="76"/>
      <c r="D42" s="66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</row>
    <row r="43" spans="1:19" s="52" customFormat="1" ht="14.25" customHeight="1">
      <c r="A43" s="90" t="s">
        <v>70</v>
      </c>
      <c r="B43" s="91"/>
      <c r="C43" s="92"/>
      <c r="D43" s="48"/>
      <c r="E43" s="49"/>
      <c r="F43" s="50"/>
      <c r="G43" s="51">
        <f>SUM(G44:G47)</f>
        <v>43790.700000000004</v>
      </c>
      <c r="H43" s="51">
        <f aca="true" t="shared" si="9" ref="H43:S43">SUM(H44:H47)</f>
        <v>43500.9</v>
      </c>
      <c r="I43" s="51">
        <f t="shared" si="9"/>
        <v>32581.2</v>
      </c>
      <c r="J43" s="51">
        <f t="shared" si="9"/>
        <v>289.8</v>
      </c>
      <c r="K43" s="51">
        <f t="shared" si="9"/>
        <v>0</v>
      </c>
      <c r="L43" s="51">
        <f t="shared" si="9"/>
        <v>0</v>
      </c>
      <c r="M43" s="51">
        <f t="shared" si="9"/>
        <v>0</v>
      </c>
      <c r="N43" s="51">
        <f t="shared" si="9"/>
        <v>5390.5</v>
      </c>
      <c r="O43" s="51">
        <f t="shared" si="9"/>
        <v>5390.5</v>
      </c>
      <c r="P43" s="51">
        <f t="shared" si="9"/>
        <v>5390.5</v>
      </c>
      <c r="Q43" s="51">
        <f t="shared" si="9"/>
        <v>0</v>
      </c>
      <c r="R43" s="51">
        <f t="shared" si="9"/>
        <v>38110.4</v>
      </c>
      <c r="S43" s="51">
        <f t="shared" si="9"/>
        <v>27190.7</v>
      </c>
    </row>
    <row r="44" spans="1:19" s="62" customFormat="1" ht="11.25">
      <c r="A44" s="93" t="s">
        <v>50</v>
      </c>
      <c r="B44" s="93"/>
      <c r="C44" s="93"/>
      <c r="D44" s="58"/>
      <c r="E44" s="59"/>
      <c r="F44" s="60"/>
      <c r="G44" s="61">
        <f>SUM(G24+G29+G34+G39)</f>
        <v>5390.5</v>
      </c>
      <c r="H44" s="61">
        <f aca="true" t="shared" si="10" ref="H44:S44">SUM(H24+H29+H34+H39)</f>
        <v>5390.5</v>
      </c>
      <c r="I44" s="61">
        <f t="shared" si="10"/>
        <v>5390.5</v>
      </c>
      <c r="J44" s="61">
        <f t="shared" si="10"/>
        <v>0</v>
      </c>
      <c r="K44" s="61">
        <f t="shared" si="10"/>
        <v>0</v>
      </c>
      <c r="L44" s="61">
        <f t="shared" si="10"/>
        <v>0</v>
      </c>
      <c r="M44" s="61">
        <f t="shared" si="10"/>
        <v>0</v>
      </c>
      <c r="N44" s="61">
        <f t="shared" si="10"/>
        <v>5390.5</v>
      </c>
      <c r="O44" s="61">
        <f t="shared" si="10"/>
        <v>5390.5</v>
      </c>
      <c r="P44" s="61">
        <f t="shared" si="10"/>
        <v>5390.5</v>
      </c>
      <c r="Q44" s="61">
        <f t="shared" si="10"/>
        <v>0</v>
      </c>
      <c r="R44" s="61">
        <f t="shared" si="10"/>
        <v>0</v>
      </c>
      <c r="S44" s="61">
        <f t="shared" si="10"/>
        <v>0</v>
      </c>
    </row>
    <row r="45" spans="1:19" s="62" customFormat="1" ht="11.25">
      <c r="A45" s="93" t="s">
        <v>51</v>
      </c>
      <c r="B45" s="93"/>
      <c r="C45" s="93"/>
      <c r="D45" s="58"/>
      <c r="E45" s="63"/>
      <c r="F45" s="60"/>
      <c r="G45" s="61">
        <f>SUM(G25+G30+G35+G40)</f>
        <v>38400.200000000004</v>
      </c>
      <c r="H45" s="61">
        <f aca="true" t="shared" si="11" ref="H45:S45">SUM(H25+H30+H35+H40)</f>
        <v>38110.4</v>
      </c>
      <c r="I45" s="61">
        <f t="shared" si="11"/>
        <v>27190.7</v>
      </c>
      <c r="J45" s="61">
        <f t="shared" si="11"/>
        <v>289.8</v>
      </c>
      <c r="K45" s="61">
        <v>0</v>
      </c>
      <c r="L45" s="61">
        <f t="shared" si="11"/>
        <v>0</v>
      </c>
      <c r="M45" s="61">
        <f t="shared" si="11"/>
        <v>0</v>
      </c>
      <c r="N45" s="61">
        <v>0</v>
      </c>
      <c r="O45" s="61">
        <v>0</v>
      </c>
      <c r="P45" s="61">
        <f t="shared" si="11"/>
        <v>0</v>
      </c>
      <c r="Q45" s="61">
        <f t="shared" si="11"/>
        <v>0</v>
      </c>
      <c r="R45" s="61">
        <f t="shared" si="11"/>
        <v>38110.4</v>
      </c>
      <c r="S45" s="61">
        <f t="shared" si="11"/>
        <v>27190.7</v>
      </c>
    </row>
    <row r="46" spans="1:19" s="62" customFormat="1" ht="11.25">
      <c r="A46" s="140" t="s">
        <v>82</v>
      </c>
      <c r="B46" s="141"/>
      <c r="C46" s="142"/>
      <c r="D46" s="58"/>
      <c r="E46" s="63"/>
      <c r="F46" s="60"/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0</v>
      </c>
    </row>
    <row r="47" spans="1:19" s="62" customFormat="1" ht="11.25">
      <c r="A47" s="93"/>
      <c r="B47" s="93"/>
      <c r="C47" s="93"/>
      <c r="D47" s="58"/>
      <c r="E47" s="63"/>
      <c r="F47" s="64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1"/>
      <c r="S47" s="65"/>
    </row>
    <row r="48" spans="1:19" ht="12.75">
      <c r="A48" s="80"/>
      <c r="B48" s="81"/>
      <c r="C48" s="82"/>
      <c r="E48" s="94" t="s">
        <v>68</v>
      </c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6"/>
    </row>
    <row r="49" spans="1:19" ht="22.5" customHeight="1">
      <c r="A49" s="97" t="s">
        <v>71</v>
      </c>
      <c r="B49" s="98"/>
      <c r="C49" s="99"/>
      <c r="E49" s="18"/>
      <c r="F49" s="18"/>
      <c r="G49" s="18">
        <f>SUM(G50:G53)</f>
        <v>54173.1</v>
      </c>
      <c r="H49" s="18">
        <f aca="true" t="shared" si="12" ref="H49:S49">SUM(H50:H53)</f>
        <v>54173.1</v>
      </c>
      <c r="I49" s="18">
        <f t="shared" si="12"/>
        <v>50261.87</v>
      </c>
      <c r="J49" s="18">
        <f t="shared" si="12"/>
        <v>0</v>
      </c>
      <c r="K49" s="18">
        <f t="shared" si="12"/>
        <v>11366.48</v>
      </c>
      <c r="L49" s="18">
        <f t="shared" si="12"/>
        <v>0</v>
      </c>
      <c r="M49" s="18">
        <f t="shared" si="12"/>
        <v>0</v>
      </c>
      <c r="N49" s="18">
        <f t="shared" si="12"/>
        <v>12024.5</v>
      </c>
      <c r="O49" s="18">
        <f t="shared" si="12"/>
        <v>12024.5</v>
      </c>
      <c r="P49" s="18">
        <f t="shared" si="12"/>
        <v>11575.5</v>
      </c>
      <c r="Q49" s="18">
        <f t="shared" si="12"/>
        <v>0</v>
      </c>
      <c r="R49" s="18">
        <f t="shared" si="12"/>
        <v>53515.08</v>
      </c>
      <c r="S49" s="18">
        <f t="shared" si="12"/>
        <v>38686.37</v>
      </c>
    </row>
    <row r="50" spans="1:19" s="70" customFormat="1" ht="11.25">
      <c r="A50" s="74" t="s">
        <v>50</v>
      </c>
      <c r="B50" s="75"/>
      <c r="C50" s="76"/>
      <c r="D50" s="66"/>
      <c r="E50" s="73"/>
      <c r="F50" s="73"/>
      <c r="G50" s="73">
        <v>12024.5</v>
      </c>
      <c r="H50" s="73">
        <v>12024.5</v>
      </c>
      <c r="I50" s="73">
        <v>11575.5</v>
      </c>
      <c r="J50" s="73"/>
      <c r="K50" s="73"/>
      <c r="L50" s="73"/>
      <c r="M50" s="73"/>
      <c r="N50" s="73">
        <v>12024.5</v>
      </c>
      <c r="O50" s="73">
        <v>12024.5</v>
      </c>
      <c r="P50" s="73">
        <v>11575.5</v>
      </c>
      <c r="Q50" s="73"/>
      <c r="R50" s="73">
        <f>SUM(H50+K50-O50)</f>
        <v>0</v>
      </c>
      <c r="S50" s="73">
        <f>SUM(I50+M50-P50)</f>
        <v>0</v>
      </c>
    </row>
    <row r="51" spans="1:19" s="70" customFormat="1" ht="11.25">
      <c r="A51" s="74" t="s">
        <v>51</v>
      </c>
      <c r="B51" s="75"/>
      <c r="C51" s="76"/>
      <c r="D51" s="66"/>
      <c r="E51" s="73"/>
      <c r="F51" s="73"/>
      <c r="G51" s="73">
        <v>42148.6</v>
      </c>
      <c r="H51" s="73">
        <v>42148.6</v>
      </c>
      <c r="I51" s="73">
        <v>38686.37</v>
      </c>
      <c r="J51" s="73"/>
      <c r="K51" s="73">
        <v>11366.48</v>
      </c>
      <c r="L51" s="73"/>
      <c r="M51" s="73"/>
      <c r="N51" s="73"/>
      <c r="O51" s="73"/>
      <c r="P51" s="73"/>
      <c r="Q51" s="73"/>
      <c r="R51" s="73">
        <f>SUM(H51+K51-O51)</f>
        <v>53515.08</v>
      </c>
      <c r="S51" s="73">
        <f>SUM(I51+M51-P51)</f>
        <v>38686.37</v>
      </c>
    </row>
    <row r="52" spans="1:19" s="70" customFormat="1" ht="11.25">
      <c r="A52" s="77"/>
      <c r="B52" s="78"/>
      <c r="C52" s="79"/>
      <c r="D52" s="66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</row>
    <row r="53" spans="1:19" s="70" customFormat="1" ht="11.25">
      <c r="A53" s="74"/>
      <c r="B53" s="75"/>
      <c r="C53" s="76"/>
      <c r="D53" s="66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</row>
    <row r="54" spans="1:19" s="52" customFormat="1" ht="14.25" customHeight="1">
      <c r="A54" s="90" t="s">
        <v>70</v>
      </c>
      <c r="B54" s="91"/>
      <c r="C54" s="92"/>
      <c r="D54" s="48"/>
      <c r="E54" s="49"/>
      <c r="F54" s="50"/>
      <c r="G54" s="51">
        <f aca="true" t="shared" si="13" ref="G54:S54">SUM(G55:G58)</f>
        <v>54173.1</v>
      </c>
      <c r="H54" s="51">
        <f t="shared" si="13"/>
        <v>54173.1</v>
      </c>
      <c r="I54" s="51">
        <f t="shared" si="13"/>
        <v>50261.87</v>
      </c>
      <c r="J54" s="51">
        <f t="shared" si="13"/>
        <v>0</v>
      </c>
      <c r="K54" s="51">
        <f t="shared" si="13"/>
        <v>11366.48</v>
      </c>
      <c r="L54" s="51">
        <f t="shared" si="13"/>
        <v>0</v>
      </c>
      <c r="M54" s="51">
        <f t="shared" si="13"/>
        <v>0</v>
      </c>
      <c r="N54" s="51">
        <f t="shared" si="13"/>
        <v>12024.5</v>
      </c>
      <c r="O54" s="51">
        <f t="shared" si="13"/>
        <v>12024.5</v>
      </c>
      <c r="P54" s="51">
        <f t="shared" si="13"/>
        <v>11575.5</v>
      </c>
      <c r="Q54" s="51">
        <f t="shared" si="13"/>
        <v>0</v>
      </c>
      <c r="R54" s="51">
        <f t="shared" si="13"/>
        <v>53515.08</v>
      </c>
      <c r="S54" s="51">
        <f t="shared" si="13"/>
        <v>38686.37</v>
      </c>
    </row>
    <row r="55" spans="1:19" s="62" customFormat="1" ht="11.25">
      <c r="A55" s="93" t="s">
        <v>50</v>
      </c>
      <c r="B55" s="93"/>
      <c r="C55" s="93"/>
      <c r="D55" s="58"/>
      <c r="E55" s="59"/>
      <c r="F55" s="60"/>
      <c r="G55" s="61">
        <f>SUM(G50)</f>
        <v>12024.5</v>
      </c>
      <c r="H55" s="61">
        <f aca="true" t="shared" si="14" ref="H55:S55">SUM(H50)</f>
        <v>12024.5</v>
      </c>
      <c r="I55" s="61">
        <f t="shared" si="14"/>
        <v>11575.5</v>
      </c>
      <c r="J55" s="61">
        <f t="shared" si="14"/>
        <v>0</v>
      </c>
      <c r="K55" s="61">
        <f t="shared" si="14"/>
        <v>0</v>
      </c>
      <c r="L55" s="61">
        <f t="shared" si="14"/>
        <v>0</v>
      </c>
      <c r="M55" s="61">
        <f t="shared" si="14"/>
        <v>0</v>
      </c>
      <c r="N55" s="61">
        <f t="shared" si="14"/>
        <v>12024.5</v>
      </c>
      <c r="O55" s="61">
        <f t="shared" si="14"/>
        <v>12024.5</v>
      </c>
      <c r="P55" s="61">
        <f t="shared" si="14"/>
        <v>11575.5</v>
      </c>
      <c r="Q55" s="61">
        <f t="shared" si="14"/>
        <v>0</v>
      </c>
      <c r="R55" s="61">
        <f t="shared" si="14"/>
        <v>0</v>
      </c>
      <c r="S55" s="61">
        <f t="shared" si="14"/>
        <v>0</v>
      </c>
    </row>
    <row r="56" spans="1:19" s="62" customFormat="1" ht="11.25">
      <c r="A56" s="93" t="s">
        <v>51</v>
      </c>
      <c r="B56" s="93"/>
      <c r="C56" s="93"/>
      <c r="D56" s="58"/>
      <c r="E56" s="63"/>
      <c r="F56" s="60"/>
      <c r="G56" s="61">
        <f>SUM(G51)</f>
        <v>42148.6</v>
      </c>
      <c r="H56" s="61">
        <f aca="true" t="shared" si="15" ref="H56:S56">SUM(H51)</f>
        <v>42148.6</v>
      </c>
      <c r="I56" s="61">
        <f t="shared" si="15"/>
        <v>38686.37</v>
      </c>
      <c r="J56" s="61">
        <f t="shared" si="15"/>
        <v>0</v>
      </c>
      <c r="K56" s="61">
        <f t="shared" si="15"/>
        <v>11366.48</v>
      </c>
      <c r="L56" s="61">
        <f t="shared" si="15"/>
        <v>0</v>
      </c>
      <c r="M56" s="61">
        <f t="shared" si="15"/>
        <v>0</v>
      </c>
      <c r="N56" s="61">
        <f t="shared" si="15"/>
        <v>0</v>
      </c>
      <c r="O56" s="61">
        <f t="shared" si="15"/>
        <v>0</v>
      </c>
      <c r="P56" s="61">
        <f t="shared" si="15"/>
        <v>0</v>
      </c>
      <c r="Q56" s="61">
        <f t="shared" si="15"/>
        <v>0</v>
      </c>
      <c r="R56" s="61">
        <f t="shared" si="15"/>
        <v>53515.08</v>
      </c>
      <c r="S56" s="61">
        <f t="shared" si="15"/>
        <v>38686.37</v>
      </c>
    </row>
    <row r="57" spans="1:19" s="62" customFormat="1" ht="11.25">
      <c r="A57" s="140"/>
      <c r="B57" s="141"/>
      <c r="C57" s="142"/>
      <c r="D57" s="58"/>
      <c r="E57" s="63"/>
      <c r="F57" s="60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</row>
    <row r="58" spans="1:19" s="62" customFormat="1" ht="11.25">
      <c r="A58" s="93"/>
      <c r="B58" s="93"/>
      <c r="C58" s="93"/>
      <c r="D58" s="58"/>
      <c r="E58" s="63"/>
      <c r="F58" s="64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1"/>
      <c r="S58" s="65"/>
    </row>
    <row r="59" spans="1:19" s="54" customFormat="1" ht="12.75">
      <c r="A59" s="101"/>
      <c r="B59" s="101"/>
      <c r="C59" s="101"/>
      <c r="D59" s="53"/>
      <c r="E59" s="100" t="s">
        <v>72</v>
      </c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1:19" ht="12.75">
      <c r="A60" s="80"/>
      <c r="B60" s="81"/>
      <c r="C60" s="82"/>
      <c r="E60" s="83" t="s">
        <v>73</v>
      </c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5"/>
    </row>
    <row r="61" spans="1:19" ht="65.25" customHeight="1">
      <c r="A61" s="102" t="s">
        <v>74</v>
      </c>
      <c r="B61" s="103"/>
      <c r="C61" s="104"/>
      <c r="E61" s="18"/>
      <c r="F61" s="18"/>
      <c r="G61" s="18">
        <f aca="true" t="shared" si="16" ref="G61:S61">SUM(G62:G65)</f>
        <v>450</v>
      </c>
      <c r="H61" s="18">
        <f t="shared" si="16"/>
        <v>0</v>
      </c>
      <c r="I61" s="18">
        <f t="shared" si="16"/>
        <v>0</v>
      </c>
      <c r="J61" s="18">
        <f t="shared" si="16"/>
        <v>450</v>
      </c>
      <c r="K61" s="18">
        <f t="shared" si="16"/>
        <v>0</v>
      </c>
      <c r="L61" s="18">
        <f t="shared" si="16"/>
        <v>0</v>
      </c>
      <c r="M61" s="18">
        <f t="shared" si="16"/>
        <v>0</v>
      </c>
      <c r="N61" s="18">
        <f t="shared" si="16"/>
        <v>0</v>
      </c>
      <c r="O61" s="18">
        <f t="shared" si="16"/>
        <v>0</v>
      </c>
      <c r="P61" s="18">
        <f t="shared" si="16"/>
        <v>0</v>
      </c>
      <c r="Q61" s="18">
        <f t="shared" si="16"/>
        <v>0</v>
      </c>
      <c r="R61" s="18">
        <f t="shared" si="16"/>
        <v>0</v>
      </c>
      <c r="S61" s="18">
        <f t="shared" si="16"/>
        <v>0</v>
      </c>
    </row>
    <row r="62" spans="1:19" s="70" customFormat="1" ht="11.25">
      <c r="A62" s="87" t="s">
        <v>50</v>
      </c>
      <c r="B62" s="88"/>
      <c r="C62" s="89"/>
      <c r="D62" s="66"/>
      <c r="E62" s="73"/>
      <c r="F62" s="73"/>
      <c r="G62" s="73">
        <v>450</v>
      </c>
      <c r="H62" s="73"/>
      <c r="I62" s="73"/>
      <c r="J62" s="73">
        <v>450</v>
      </c>
      <c r="K62" s="73"/>
      <c r="L62" s="73"/>
      <c r="M62" s="73"/>
      <c r="N62" s="73"/>
      <c r="O62" s="73"/>
      <c r="P62" s="73"/>
      <c r="Q62" s="73"/>
      <c r="R62" s="73"/>
      <c r="S62" s="73"/>
    </row>
    <row r="63" spans="1:19" s="70" customFormat="1" ht="11.25">
      <c r="A63" s="74" t="s">
        <v>51</v>
      </c>
      <c r="B63" s="75"/>
      <c r="C63" s="76"/>
      <c r="D63" s="66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</row>
    <row r="64" spans="1:19" s="70" customFormat="1" ht="11.25">
      <c r="A64" s="77"/>
      <c r="B64" s="78"/>
      <c r="C64" s="79"/>
      <c r="D64" s="66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</row>
    <row r="65" spans="1:19" s="70" customFormat="1" ht="11.25">
      <c r="A65" s="74"/>
      <c r="B65" s="75"/>
      <c r="C65" s="76"/>
      <c r="D65" s="66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</row>
    <row r="66" spans="1:19" ht="39.75" customHeight="1">
      <c r="A66" s="102" t="s">
        <v>75</v>
      </c>
      <c r="B66" s="103"/>
      <c r="C66" s="104"/>
      <c r="E66" s="18"/>
      <c r="F66" s="18"/>
      <c r="G66" s="18">
        <f aca="true" t="shared" si="17" ref="G66:S66">SUM(G67:G70)</f>
        <v>400</v>
      </c>
      <c r="H66" s="18">
        <f t="shared" si="17"/>
        <v>0</v>
      </c>
      <c r="I66" s="18">
        <f t="shared" si="17"/>
        <v>0</v>
      </c>
      <c r="J66" s="18">
        <f t="shared" si="17"/>
        <v>400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</row>
    <row r="67" spans="1:19" s="70" customFormat="1" ht="11.25">
      <c r="A67" s="87" t="s">
        <v>50</v>
      </c>
      <c r="B67" s="88"/>
      <c r="C67" s="89"/>
      <c r="D67" s="66"/>
      <c r="E67" s="73"/>
      <c r="F67" s="73"/>
      <c r="G67" s="73">
        <v>400</v>
      </c>
      <c r="H67" s="73"/>
      <c r="I67" s="73"/>
      <c r="J67" s="73">
        <v>400</v>
      </c>
      <c r="K67" s="73"/>
      <c r="L67" s="73"/>
      <c r="M67" s="73"/>
      <c r="N67" s="73"/>
      <c r="O67" s="73"/>
      <c r="P67" s="73"/>
      <c r="Q67" s="73"/>
      <c r="R67" s="73"/>
      <c r="S67" s="73"/>
    </row>
    <row r="68" spans="1:19" s="70" customFormat="1" ht="11.25">
      <c r="A68" s="74" t="s">
        <v>51</v>
      </c>
      <c r="B68" s="75"/>
      <c r="C68" s="76"/>
      <c r="D68" s="66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</row>
    <row r="69" spans="1:19" s="70" customFormat="1" ht="11.25">
      <c r="A69" s="77"/>
      <c r="B69" s="78"/>
      <c r="C69" s="79"/>
      <c r="D69" s="66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</row>
    <row r="70" spans="1:19" s="70" customFormat="1" ht="11.25">
      <c r="A70" s="74"/>
      <c r="B70" s="75"/>
      <c r="C70" s="76"/>
      <c r="D70" s="66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</row>
    <row r="71" spans="1:19" ht="48.75" customHeight="1">
      <c r="A71" s="102" t="s">
        <v>76</v>
      </c>
      <c r="B71" s="103"/>
      <c r="C71" s="104"/>
      <c r="E71" s="18"/>
      <c r="F71" s="18"/>
      <c r="G71" s="18">
        <f aca="true" t="shared" si="18" ref="G71:S71">SUM(G72:G75)</f>
        <v>1300</v>
      </c>
      <c r="H71" s="18">
        <f t="shared" si="18"/>
        <v>0</v>
      </c>
      <c r="I71" s="18">
        <f t="shared" si="18"/>
        <v>0</v>
      </c>
      <c r="J71" s="18">
        <f t="shared" si="18"/>
        <v>1300</v>
      </c>
      <c r="K71" s="18">
        <f t="shared" si="18"/>
        <v>0</v>
      </c>
      <c r="L71" s="18">
        <f t="shared" si="18"/>
        <v>0</v>
      </c>
      <c r="M71" s="18">
        <f t="shared" si="18"/>
        <v>0</v>
      </c>
      <c r="N71" s="18">
        <f t="shared" si="18"/>
        <v>0</v>
      </c>
      <c r="O71" s="18">
        <f t="shared" si="18"/>
        <v>0</v>
      </c>
      <c r="P71" s="18">
        <f t="shared" si="18"/>
        <v>0</v>
      </c>
      <c r="Q71" s="18">
        <f t="shared" si="18"/>
        <v>0</v>
      </c>
      <c r="R71" s="18">
        <f t="shared" si="18"/>
        <v>0</v>
      </c>
      <c r="S71" s="18">
        <f t="shared" si="18"/>
        <v>0</v>
      </c>
    </row>
    <row r="72" spans="1:19" s="70" customFormat="1" ht="11.25">
      <c r="A72" s="87" t="s">
        <v>50</v>
      </c>
      <c r="B72" s="88"/>
      <c r="C72" s="89"/>
      <c r="D72" s="66"/>
      <c r="E72" s="73"/>
      <c r="F72" s="73"/>
      <c r="G72" s="73">
        <v>1300</v>
      </c>
      <c r="H72" s="73"/>
      <c r="I72" s="73"/>
      <c r="J72" s="73">
        <v>1300</v>
      </c>
      <c r="K72" s="73"/>
      <c r="L72" s="73"/>
      <c r="M72" s="73"/>
      <c r="N72" s="73"/>
      <c r="O72" s="73"/>
      <c r="P72" s="73"/>
      <c r="Q72" s="73"/>
      <c r="R72" s="73"/>
      <c r="S72" s="73"/>
    </row>
    <row r="73" spans="1:19" s="70" customFormat="1" ht="11.25">
      <c r="A73" s="74" t="s">
        <v>51</v>
      </c>
      <c r="B73" s="75"/>
      <c r="C73" s="76"/>
      <c r="D73" s="66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</row>
    <row r="74" spans="1:19" s="70" customFormat="1" ht="11.25">
      <c r="A74" s="77"/>
      <c r="B74" s="78"/>
      <c r="C74" s="79"/>
      <c r="D74" s="66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</row>
    <row r="75" spans="1:19" s="70" customFormat="1" ht="11.25">
      <c r="A75" s="74"/>
      <c r="B75" s="75"/>
      <c r="C75" s="76"/>
      <c r="D75" s="66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</row>
    <row r="76" spans="1:19" ht="48.75" customHeight="1">
      <c r="A76" s="102" t="s">
        <v>77</v>
      </c>
      <c r="B76" s="103"/>
      <c r="C76" s="104"/>
      <c r="E76" s="18"/>
      <c r="F76" s="18"/>
      <c r="G76" s="18">
        <f aca="true" t="shared" si="19" ref="G76:S76">SUM(G77:G80)</f>
        <v>2700</v>
      </c>
      <c r="H76" s="18">
        <f t="shared" si="19"/>
        <v>0</v>
      </c>
      <c r="I76" s="18">
        <f t="shared" si="19"/>
        <v>0</v>
      </c>
      <c r="J76" s="18">
        <f t="shared" si="19"/>
        <v>2700</v>
      </c>
      <c r="K76" s="18">
        <f t="shared" si="19"/>
        <v>0</v>
      </c>
      <c r="L76" s="18">
        <f t="shared" si="19"/>
        <v>0</v>
      </c>
      <c r="M76" s="18">
        <f t="shared" si="19"/>
        <v>0</v>
      </c>
      <c r="N76" s="18">
        <f t="shared" si="19"/>
        <v>0</v>
      </c>
      <c r="O76" s="18">
        <f t="shared" si="19"/>
        <v>0</v>
      </c>
      <c r="P76" s="18">
        <f t="shared" si="19"/>
        <v>0</v>
      </c>
      <c r="Q76" s="18">
        <f t="shared" si="19"/>
        <v>0</v>
      </c>
      <c r="R76" s="18">
        <f t="shared" si="19"/>
        <v>0</v>
      </c>
      <c r="S76" s="18">
        <f t="shared" si="19"/>
        <v>0</v>
      </c>
    </row>
    <row r="77" spans="1:19" s="70" customFormat="1" ht="11.25">
      <c r="A77" s="87" t="s">
        <v>50</v>
      </c>
      <c r="B77" s="88"/>
      <c r="C77" s="89"/>
      <c r="D77" s="66"/>
      <c r="E77" s="73"/>
      <c r="F77" s="73"/>
      <c r="G77" s="73">
        <v>2700</v>
      </c>
      <c r="H77" s="73"/>
      <c r="I77" s="73"/>
      <c r="J77" s="73">
        <v>2700</v>
      </c>
      <c r="K77" s="73"/>
      <c r="L77" s="73"/>
      <c r="M77" s="73"/>
      <c r="N77" s="73"/>
      <c r="O77" s="73"/>
      <c r="P77" s="73"/>
      <c r="Q77" s="73"/>
      <c r="R77" s="73"/>
      <c r="S77" s="73"/>
    </row>
    <row r="78" spans="1:19" s="70" customFormat="1" ht="11.25">
      <c r="A78" s="74" t="s">
        <v>51</v>
      </c>
      <c r="B78" s="75"/>
      <c r="C78" s="76"/>
      <c r="D78" s="66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</row>
    <row r="79" spans="1:19" s="70" customFormat="1" ht="11.25">
      <c r="A79" s="77"/>
      <c r="B79" s="78"/>
      <c r="C79" s="79"/>
      <c r="D79" s="66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</row>
    <row r="80" spans="1:19" s="70" customFormat="1" ht="11.25">
      <c r="A80" s="74"/>
      <c r="B80" s="75"/>
      <c r="C80" s="76"/>
      <c r="D80" s="66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</row>
    <row r="81" spans="1:19" s="52" customFormat="1" ht="14.25" customHeight="1">
      <c r="A81" s="90" t="s">
        <v>70</v>
      </c>
      <c r="B81" s="91"/>
      <c r="C81" s="92"/>
      <c r="D81" s="48"/>
      <c r="E81" s="49"/>
      <c r="F81" s="50"/>
      <c r="G81" s="51">
        <f aca="true" t="shared" si="20" ref="G81:S81">SUM(G82:G85)</f>
        <v>4850</v>
      </c>
      <c r="H81" s="51">
        <f t="shared" si="20"/>
        <v>0</v>
      </c>
      <c r="I81" s="51">
        <f t="shared" si="20"/>
        <v>0</v>
      </c>
      <c r="J81" s="51">
        <f t="shared" si="20"/>
        <v>4850</v>
      </c>
      <c r="K81" s="51">
        <f t="shared" si="20"/>
        <v>0</v>
      </c>
      <c r="L81" s="51">
        <f t="shared" si="20"/>
        <v>0</v>
      </c>
      <c r="M81" s="51">
        <f t="shared" si="20"/>
        <v>0</v>
      </c>
      <c r="N81" s="51">
        <f t="shared" si="20"/>
        <v>0</v>
      </c>
      <c r="O81" s="51">
        <f t="shared" si="20"/>
        <v>0</v>
      </c>
      <c r="P81" s="51">
        <f t="shared" si="20"/>
        <v>0</v>
      </c>
      <c r="Q81" s="51">
        <f t="shared" si="20"/>
        <v>0</v>
      </c>
      <c r="R81" s="51">
        <f t="shared" si="20"/>
        <v>0</v>
      </c>
      <c r="S81" s="51">
        <f t="shared" si="20"/>
        <v>0</v>
      </c>
    </row>
    <row r="82" spans="1:19" s="62" customFormat="1" ht="11.25">
      <c r="A82" s="93" t="s">
        <v>50</v>
      </c>
      <c r="B82" s="93"/>
      <c r="C82" s="93"/>
      <c r="D82" s="58"/>
      <c r="E82" s="59"/>
      <c r="F82" s="60"/>
      <c r="G82" s="61">
        <f>SUM(G62+G67+G72+G77)</f>
        <v>4850</v>
      </c>
      <c r="H82" s="61">
        <f aca="true" t="shared" si="21" ref="H82:S82">SUM(H62+H67+H72+H77)</f>
        <v>0</v>
      </c>
      <c r="I82" s="61">
        <f t="shared" si="21"/>
        <v>0</v>
      </c>
      <c r="J82" s="61">
        <f t="shared" si="21"/>
        <v>4850</v>
      </c>
      <c r="K82" s="61">
        <f t="shared" si="21"/>
        <v>0</v>
      </c>
      <c r="L82" s="61">
        <f t="shared" si="21"/>
        <v>0</v>
      </c>
      <c r="M82" s="61">
        <f t="shared" si="21"/>
        <v>0</v>
      </c>
      <c r="N82" s="61">
        <f t="shared" si="21"/>
        <v>0</v>
      </c>
      <c r="O82" s="61">
        <f t="shared" si="21"/>
        <v>0</v>
      </c>
      <c r="P82" s="61">
        <f t="shared" si="21"/>
        <v>0</v>
      </c>
      <c r="Q82" s="61">
        <f t="shared" si="21"/>
        <v>0</v>
      </c>
      <c r="R82" s="61">
        <f t="shared" si="21"/>
        <v>0</v>
      </c>
      <c r="S82" s="61">
        <f t="shared" si="21"/>
        <v>0</v>
      </c>
    </row>
    <row r="83" spans="1:19" s="62" customFormat="1" ht="11.25">
      <c r="A83" s="93" t="s">
        <v>51</v>
      </c>
      <c r="B83" s="93"/>
      <c r="C83" s="93"/>
      <c r="D83" s="58"/>
      <c r="E83" s="63"/>
      <c r="F83" s="60"/>
      <c r="G83" s="61">
        <f>SUM(G63+G68+G73+G78)</f>
        <v>0</v>
      </c>
      <c r="H83" s="61">
        <f aca="true" t="shared" si="22" ref="H83:S83">SUM(H63+H68+H73+H78)</f>
        <v>0</v>
      </c>
      <c r="I83" s="61">
        <f t="shared" si="22"/>
        <v>0</v>
      </c>
      <c r="J83" s="61">
        <f t="shared" si="22"/>
        <v>0</v>
      </c>
      <c r="K83" s="61">
        <f t="shared" si="22"/>
        <v>0</v>
      </c>
      <c r="L83" s="61">
        <f t="shared" si="22"/>
        <v>0</v>
      </c>
      <c r="M83" s="61">
        <f t="shared" si="22"/>
        <v>0</v>
      </c>
      <c r="N83" s="61">
        <f t="shared" si="22"/>
        <v>0</v>
      </c>
      <c r="O83" s="61">
        <f t="shared" si="22"/>
        <v>0</v>
      </c>
      <c r="P83" s="61">
        <f t="shared" si="22"/>
        <v>0</v>
      </c>
      <c r="Q83" s="61">
        <f t="shared" si="22"/>
        <v>0</v>
      </c>
      <c r="R83" s="61">
        <f t="shared" si="22"/>
        <v>0</v>
      </c>
      <c r="S83" s="61">
        <f t="shared" si="22"/>
        <v>0</v>
      </c>
    </row>
    <row r="84" spans="1:19" s="62" customFormat="1" ht="11.25">
      <c r="A84" s="140"/>
      <c r="B84" s="141"/>
      <c r="C84" s="142"/>
      <c r="D84" s="58"/>
      <c r="E84" s="63"/>
      <c r="F84" s="60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</row>
    <row r="85" spans="1:19" s="62" customFormat="1" ht="11.25">
      <c r="A85" s="93"/>
      <c r="B85" s="93"/>
      <c r="C85" s="93"/>
      <c r="D85" s="58"/>
      <c r="E85" s="63"/>
      <c r="F85" s="64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1"/>
      <c r="S85" s="65"/>
    </row>
    <row r="86" spans="1:19" ht="12.75">
      <c r="A86" s="80"/>
      <c r="B86" s="81"/>
      <c r="C86" s="82"/>
      <c r="E86" s="83" t="s">
        <v>68</v>
      </c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5"/>
    </row>
    <row r="87" spans="1:19" ht="30" customHeight="1">
      <c r="A87" s="97" t="s">
        <v>78</v>
      </c>
      <c r="B87" s="98"/>
      <c r="C87" s="99"/>
      <c r="E87" s="19"/>
      <c r="F87" s="19"/>
      <c r="G87" s="19">
        <f aca="true" t="shared" si="23" ref="G87:M87">SUM(G88:G89)</f>
        <v>1035.1</v>
      </c>
      <c r="H87" s="19">
        <f t="shared" si="23"/>
        <v>1035.1</v>
      </c>
      <c r="I87" s="19">
        <f t="shared" si="23"/>
        <v>975.15</v>
      </c>
      <c r="J87" s="19">
        <f t="shared" si="23"/>
        <v>0</v>
      </c>
      <c r="K87" s="19">
        <f t="shared" si="23"/>
        <v>0</v>
      </c>
      <c r="L87" s="19">
        <f t="shared" si="23"/>
        <v>0</v>
      </c>
      <c r="M87" s="19">
        <f t="shared" si="23"/>
        <v>0</v>
      </c>
      <c r="N87" s="19">
        <f aca="true" t="shared" si="24" ref="N87:S87">SUM(N88:N89)</f>
        <v>1035.1</v>
      </c>
      <c r="O87" s="19">
        <f t="shared" si="24"/>
        <v>1035.1</v>
      </c>
      <c r="P87" s="19">
        <f t="shared" si="24"/>
        <v>975.15</v>
      </c>
      <c r="Q87" s="19">
        <f t="shared" si="24"/>
        <v>0</v>
      </c>
      <c r="R87" s="19">
        <f t="shared" si="24"/>
        <v>0</v>
      </c>
      <c r="S87" s="19">
        <f t="shared" si="24"/>
        <v>0</v>
      </c>
    </row>
    <row r="88" spans="1:19" s="70" customFormat="1" ht="11.25">
      <c r="A88" s="87" t="s">
        <v>50</v>
      </c>
      <c r="B88" s="88"/>
      <c r="C88" s="89"/>
      <c r="D88" s="66"/>
      <c r="E88" s="73"/>
      <c r="F88" s="73"/>
      <c r="G88" s="73">
        <v>1035.1</v>
      </c>
      <c r="H88" s="73">
        <v>1035.1</v>
      </c>
      <c r="I88" s="73">
        <v>975.15</v>
      </c>
      <c r="J88" s="73"/>
      <c r="K88" s="73"/>
      <c r="L88" s="73"/>
      <c r="M88" s="73"/>
      <c r="N88" s="73">
        <v>1035.1</v>
      </c>
      <c r="O88" s="73">
        <v>1035.1</v>
      </c>
      <c r="P88" s="73">
        <v>975.15</v>
      </c>
      <c r="Q88" s="73"/>
      <c r="R88" s="73">
        <v>0</v>
      </c>
      <c r="S88" s="73">
        <v>0</v>
      </c>
    </row>
    <row r="89" spans="1:19" s="70" customFormat="1" ht="11.25">
      <c r="A89" s="74" t="s">
        <v>51</v>
      </c>
      <c r="B89" s="75"/>
      <c r="C89" s="76"/>
      <c r="D89" s="66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</row>
    <row r="90" spans="1:19" s="52" customFormat="1" ht="14.25" customHeight="1">
      <c r="A90" s="90" t="s">
        <v>70</v>
      </c>
      <c r="B90" s="91"/>
      <c r="C90" s="92"/>
      <c r="D90" s="48"/>
      <c r="E90" s="49"/>
      <c r="F90" s="50"/>
      <c r="G90" s="51">
        <f>SUM(G91:G92)</f>
        <v>1035.1</v>
      </c>
      <c r="H90" s="51">
        <f aca="true" t="shared" si="25" ref="H90:S90">SUM(H91:H92)</f>
        <v>1035.1</v>
      </c>
      <c r="I90" s="51">
        <f t="shared" si="25"/>
        <v>975.15</v>
      </c>
      <c r="J90" s="51">
        <f t="shared" si="25"/>
        <v>0</v>
      </c>
      <c r="K90" s="51">
        <f t="shared" si="25"/>
        <v>0</v>
      </c>
      <c r="L90" s="51">
        <f t="shared" si="25"/>
        <v>0</v>
      </c>
      <c r="M90" s="51">
        <f t="shared" si="25"/>
        <v>0</v>
      </c>
      <c r="N90" s="51">
        <f t="shared" si="25"/>
        <v>1035.1</v>
      </c>
      <c r="O90" s="51">
        <f t="shared" si="25"/>
        <v>1035.1</v>
      </c>
      <c r="P90" s="51">
        <f t="shared" si="25"/>
        <v>975.15</v>
      </c>
      <c r="Q90" s="51">
        <f t="shared" si="25"/>
        <v>0</v>
      </c>
      <c r="R90" s="51">
        <f t="shared" si="25"/>
        <v>0</v>
      </c>
      <c r="S90" s="51">
        <f t="shared" si="25"/>
        <v>0</v>
      </c>
    </row>
    <row r="91" spans="1:19" s="62" customFormat="1" ht="11.25">
      <c r="A91" s="93" t="s">
        <v>50</v>
      </c>
      <c r="B91" s="93"/>
      <c r="C91" s="93"/>
      <c r="D91" s="58"/>
      <c r="E91" s="59"/>
      <c r="F91" s="60"/>
      <c r="G91" s="61">
        <f>SUM(G88)</f>
        <v>1035.1</v>
      </c>
      <c r="H91" s="61">
        <f aca="true" t="shared" si="26" ref="H91:S91">SUM(H88)</f>
        <v>1035.1</v>
      </c>
      <c r="I91" s="61">
        <f t="shared" si="26"/>
        <v>975.15</v>
      </c>
      <c r="J91" s="61">
        <f t="shared" si="26"/>
        <v>0</v>
      </c>
      <c r="K91" s="61">
        <f t="shared" si="26"/>
        <v>0</v>
      </c>
      <c r="L91" s="61">
        <f t="shared" si="26"/>
        <v>0</v>
      </c>
      <c r="M91" s="61">
        <f t="shared" si="26"/>
        <v>0</v>
      </c>
      <c r="N91" s="61">
        <f t="shared" si="26"/>
        <v>1035.1</v>
      </c>
      <c r="O91" s="61">
        <f t="shared" si="26"/>
        <v>1035.1</v>
      </c>
      <c r="P91" s="61">
        <f t="shared" si="26"/>
        <v>975.15</v>
      </c>
      <c r="Q91" s="61">
        <f t="shared" si="26"/>
        <v>0</v>
      </c>
      <c r="R91" s="61">
        <f t="shared" si="26"/>
        <v>0</v>
      </c>
      <c r="S91" s="61">
        <f t="shared" si="26"/>
        <v>0</v>
      </c>
    </row>
    <row r="92" spans="1:19" s="62" customFormat="1" ht="11.25">
      <c r="A92" s="93" t="s">
        <v>51</v>
      </c>
      <c r="B92" s="93"/>
      <c r="C92" s="93"/>
      <c r="D92" s="58"/>
      <c r="E92" s="63"/>
      <c r="F92" s="60"/>
      <c r="G92" s="61">
        <f>SUM(G89)</f>
        <v>0</v>
      </c>
      <c r="H92" s="61">
        <f aca="true" t="shared" si="27" ref="H92:S92">SUM(H89)</f>
        <v>0</v>
      </c>
      <c r="I92" s="61">
        <f t="shared" si="27"/>
        <v>0</v>
      </c>
      <c r="J92" s="61">
        <f t="shared" si="27"/>
        <v>0</v>
      </c>
      <c r="K92" s="61">
        <f t="shared" si="27"/>
        <v>0</v>
      </c>
      <c r="L92" s="61">
        <f t="shared" si="27"/>
        <v>0</v>
      </c>
      <c r="M92" s="61">
        <f t="shared" si="27"/>
        <v>0</v>
      </c>
      <c r="N92" s="61">
        <f t="shared" si="27"/>
        <v>0</v>
      </c>
      <c r="O92" s="61">
        <f t="shared" si="27"/>
        <v>0</v>
      </c>
      <c r="P92" s="61">
        <f t="shared" si="27"/>
        <v>0</v>
      </c>
      <c r="Q92" s="61">
        <f t="shared" si="27"/>
        <v>0</v>
      </c>
      <c r="R92" s="61">
        <f t="shared" si="27"/>
        <v>0</v>
      </c>
      <c r="S92" s="61">
        <f t="shared" si="27"/>
        <v>0</v>
      </c>
    </row>
    <row r="93" spans="1:19" s="46" customFormat="1" ht="12.75">
      <c r="A93" s="139" t="s">
        <v>55</v>
      </c>
      <c r="B93" s="139"/>
      <c r="C93" s="139"/>
      <c r="D93" s="47"/>
      <c r="E93" s="43"/>
      <c r="F93" s="43"/>
      <c r="G93" s="43">
        <f>SUM(G94:G97)</f>
        <v>113538.7</v>
      </c>
      <c r="H93" s="43">
        <f aca="true" t="shared" si="28" ref="H93:S93">SUM(H94:H97)</f>
        <v>104919.1</v>
      </c>
      <c r="I93" s="43">
        <f t="shared" si="28"/>
        <v>89833.98000000001</v>
      </c>
      <c r="J93" s="43">
        <f t="shared" si="28"/>
        <v>8619.599999999999</v>
      </c>
      <c r="K93" s="43">
        <f t="shared" si="28"/>
        <v>11856.279999999999</v>
      </c>
      <c r="L93" s="43">
        <f t="shared" si="28"/>
        <v>0</v>
      </c>
      <c r="M93" s="43">
        <f t="shared" si="28"/>
        <v>0</v>
      </c>
      <c r="N93" s="43">
        <f t="shared" si="28"/>
        <v>20939.899999999998</v>
      </c>
      <c r="O93" s="43">
        <f t="shared" si="28"/>
        <v>20939.899999999998</v>
      </c>
      <c r="P93" s="43">
        <f t="shared" si="28"/>
        <v>19941.15</v>
      </c>
      <c r="Q93" s="43">
        <f t="shared" si="28"/>
        <v>0</v>
      </c>
      <c r="R93" s="43">
        <f t="shared" si="28"/>
        <v>95835.48000000001</v>
      </c>
      <c r="S93" s="43">
        <f t="shared" si="28"/>
        <v>69892.83</v>
      </c>
    </row>
    <row r="94" spans="1:19" s="44" customFormat="1" ht="11.25">
      <c r="A94" s="133" t="s">
        <v>54</v>
      </c>
      <c r="B94" s="134"/>
      <c r="C94" s="135"/>
      <c r="D94" s="45"/>
      <c r="E94" s="43"/>
      <c r="F94" s="43"/>
      <c r="G94" s="43">
        <f>SUM(G91+G82+G55+G44+G33)</f>
        <v>32700.1</v>
      </c>
      <c r="H94" s="43">
        <f aca="true" t="shared" si="29" ref="H94:S94">SUM(H91+H82+H55+H44+H33)</f>
        <v>24660.1</v>
      </c>
      <c r="I94" s="43">
        <f t="shared" si="29"/>
        <v>23956.910000000003</v>
      </c>
      <c r="J94" s="43">
        <f t="shared" si="29"/>
        <v>8040</v>
      </c>
      <c r="K94" s="43">
        <f t="shared" si="29"/>
        <v>200</v>
      </c>
      <c r="L94" s="43">
        <f t="shared" si="29"/>
        <v>0</v>
      </c>
      <c r="M94" s="43">
        <f t="shared" si="29"/>
        <v>0</v>
      </c>
      <c r="N94" s="43">
        <f t="shared" si="29"/>
        <v>20650.1</v>
      </c>
      <c r="O94" s="43">
        <f t="shared" si="29"/>
        <v>20650.1</v>
      </c>
      <c r="P94" s="43">
        <f t="shared" si="29"/>
        <v>19941.15</v>
      </c>
      <c r="Q94" s="43">
        <f t="shared" si="29"/>
        <v>0</v>
      </c>
      <c r="R94" s="43">
        <f t="shared" si="29"/>
        <v>4210</v>
      </c>
      <c r="S94" s="43">
        <f t="shared" si="29"/>
        <v>4015.76</v>
      </c>
    </row>
    <row r="95" spans="1:19" s="44" customFormat="1" ht="11.25">
      <c r="A95" s="136" t="s">
        <v>53</v>
      </c>
      <c r="B95" s="137"/>
      <c r="C95" s="138"/>
      <c r="D95" s="45"/>
      <c r="E95" s="43"/>
      <c r="F95" s="43"/>
      <c r="G95" s="43">
        <f>SUM(G92+G83+G56+G45+G34)</f>
        <v>80548.8</v>
      </c>
      <c r="H95" s="43">
        <f>SUM(H92+H83+H56+H45+H34)</f>
        <v>80259</v>
      </c>
      <c r="I95" s="43">
        <f>SUM(I92+I83+I56+I45+I34)</f>
        <v>65877.07</v>
      </c>
      <c r="J95" s="43">
        <f>SUM(J92+J83+J56+J45+J34)</f>
        <v>289.8</v>
      </c>
      <c r="K95" s="43">
        <f>SUM(K92+K83+K56+K45+K34)</f>
        <v>11366.48</v>
      </c>
      <c r="L95" s="43">
        <f>SUM(L92+L83+L56+L45+L34)</f>
        <v>0</v>
      </c>
      <c r="M95" s="43">
        <f>SUM(M92+M83+M56+M45+M34)</f>
        <v>0</v>
      </c>
      <c r="N95" s="43">
        <f>SUM(N92+N83+N56+N45+N34)</f>
        <v>0</v>
      </c>
      <c r="O95" s="43">
        <f>SUM(O92+O83+O56+O45+O34)</f>
        <v>0</v>
      </c>
      <c r="P95" s="43">
        <f>SUM(P92+P83+P56+P45+P34)</f>
        <v>0</v>
      </c>
      <c r="Q95" s="43">
        <f>SUM(Q92+Q83+Q56+Q45+Q34)</f>
        <v>0</v>
      </c>
      <c r="R95" s="43">
        <f>SUM(R92+R83+R56+R45+R34)</f>
        <v>91625.48000000001</v>
      </c>
      <c r="S95" s="43">
        <f>SUM(S92+S83+S56+S45+S34)</f>
        <v>65877.07</v>
      </c>
    </row>
    <row r="96" spans="1:19" s="44" customFormat="1" ht="11.25">
      <c r="A96" s="133" t="s">
        <v>84</v>
      </c>
      <c r="B96" s="134"/>
      <c r="C96" s="135"/>
      <c r="D96" s="45"/>
      <c r="E96" s="43"/>
      <c r="F96" s="43"/>
      <c r="G96" s="43">
        <f>SUM(G46+G35)</f>
        <v>289.8</v>
      </c>
      <c r="H96" s="43">
        <f aca="true" t="shared" si="30" ref="H96:S96">SUM(H46+H35)</f>
        <v>0</v>
      </c>
      <c r="I96" s="43">
        <f t="shared" si="30"/>
        <v>0</v>
      </c>
      <c r="J96" s="43">
        <f t="shared" si="30"/>
        <v>289.8</v>
      </c>
      <c r="K96" s="43">
        <f t="shared" si="30"/>
        <v>289.8</v>
      </c>
      <c r="L96" s="43">
        <f t="shared" si="30"/>
        <v>0</v>
      </c>
      <c r="M96" s="43">
        <f t="shared" si="30"/>
        <v>0</v>
      </c>
      <c r="N96" s="43">
        <f t="shared" si="30"/>
        <v>289.8</v>
      </c>
      <c r="O96" s="43">
        <f t="shared" si="30"/>
        <v>289.8</v>
      </c>
      <c r="P96" s="43">
        <f t="shared" si="30"/>
        <v>0</v>
      </c>
      <c r="Q96" s="43">
        <f t="shared" si="30"/>
        <v>0</v>
      </c>
      <c r="R96" s="43">
        <f t="shared" si="30"/>
        <v>0</v>
      </c>
      <c r="S96" s="43">
        <f t="shared" si="30"/>
        <v>0</v>
      </c>
    </row>
    <row r="97" spans="1:19" ht="12.75">
      <c r="A97" s="136"/>
      <c r="B97" s="137"/>
      <c r="C97" s="138"/>
      <c r="D97" s="45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</row>
    <row r="99" ht="12.75">
      <c r="G99" t="s">
        <v>61</v>
      </c>
    </row>
    <row r="101" spans="7:13" ht="12.75">
      <c r="G101" s="86"/>
      <c r="H101" s="86"/>
      <c r="I101" s="86"/>
      <c r="J101" s="86"/>
      <c r="K101" s="86"/>
      <c r="L101" s="86"/>
      <c r="M101" s="86"/>
    </row>
    <row r="103" ht="12.75">
      <c r="G103" t="s">
        <v>56</v>
      </c>
    </row>
  </sheetData>
  <sheetProtection/>
  <mergeCells count="115">
    <mergeCell ref="A96:C96"/>
    <mergeCell ref="A97:C97"/>
    <mergeCell ref="A56:C56"/>
    <mergeCell ref="A57:C57"/>
    <mergeCell ref="A58:C58"/>
    <mergeCell ref="A90:C90"/>
    <mergeCell ref="A91:C91"/>
    <mergeCell ref="A92:C92"/>
    <mergeCell ref="A83:C83"/>
    <mergeCell ref="A84:C84"/>
    <mergeCell ref="A85:C85"/>
    <mergeCell ref="A60:C60"/>
    <mergeCell ref="A43:C43"/>
    <mergeCell ref="A44:C44"/>
    <mergeCell ref="A45:C45"/>
    <mergeCell ref="A46:C46"/>
    <mergeCell ref="A47:C47"/>
    <mergeCell ref="A54:C54"/>
    <mergeCell ref="A51:C51"/>
    <mergeCell ref="A55:C55"/>
    <mergeCell ref="A72:C72"/>
    <mergeCell ref="A73:C73"/>
    <mergeCell ref="A74:C74"/>
    <mergeCell ref="A75:C75"/>
    <mergeCell ref="A65:C65"/>
    <mergeCell ref="A66:C66"/>
    <mergeCell ref="A67:C67"/>
    <mergeCell ref="A68:C68"/>
    <mergeCell ref="A69:C69"/>
    <mergeCell ref="E60:S60"/>
    <mergeCell ref="A61:C61"/>
    <mergeCell ref="A62:C62"/>
    <mergeCell ref="A63:C63"/>
    <mergeCell ref="A71:C71"/>
    <mergeCell ref="A32:C32"/>
    <mergeCell ref="A33:C33"/>
    <mergeCell ref="A34:C34"/>
    <mergeCell ref="A35:C35"/>
    <mergeCell ref="A36:C36"/>
    <mergeCell ref="A40:C40"/>
    <mergeCell ref="A41:C41"/>
    <mergeCell ref="A26:C26"/>
    <mergeCell ref="A19:C19"/>
    <mergeCell ref="A20:C20"/>
    <mergeCell ref="A21:C21"/>
    <mergeCell ref="A22:C22"/>
    <mergeCell ref="A23:C23"/>
    <mergeCell ref="A24:C24"/>
    <mergeCell ref="A12:C12"/>
    <mergeCell ref="A94:C94"/>
    <mergeCell ref="A95:C95"/>
    <mergeCell ref="A93:C93"/>
    <mergeCell ref="A39:C39"/>
    <mergeCell ref="A50:C50"/>
    <mergeCell ref="A53:C53"/>
    <mergeCell ref="A48:C48"/>
    <mergeCell ref="A29:C29"/>
    <mergeCell ref="A25:C25"/>
    <mergeCell ref="E37:S37"/>
    <mergeCell ref="A37:C37"/>
    <mergeCell ref="A42:C42"/>
    <mergeCell ref="A38:C38"/>
    <mergeCell ref="A13:C13"/>
    <mergeCell ref="A28:C28"/>
    <mergeCell ref="A27:C27"/>
    <mergeCell ref="A30:C30"/>
    <mergeCell ref="A16:C16"/>
    <mergeCell ref="A31:C31"/>
    <mergeCell ref="A14:C14"/>
    <mergeCell ref="A15:C15"/>
    <mergeCell ref="A17:C17"/>
    <mergeCell ref="A18:C18"/>
    <mergeCell ref="F1:G1"/>
    <mergeCell ref="B2:N2"/>
    <mergeCell ref="A4:D4"/>
    <mergeCell ref="E4:F4"/>
    <mergeCell ref="L4:M4"/>
    <mergeCell ref="F3:K3"/>
    <mergeCell ref="N5:P5"/>
    <mergeCell ref="A11:D11"/>
    <mergeCell ref="E5:F5"/>
    <mergeCell ref="A9:D9"/>
    <mergeCell ref="J4:K4"/>
    <mergeCell ref="H4:I4"/>
    <mergeCell ref="A8:D8"/>
    <mergeCell ref="P3:S3"/>
    <mergeCell ref="E10:S10"/>
    <mergeCell ref="E11:R11"/>
    <mergeCell ref="O6:P6"/>
    <mergeCell ref="E9:R9"/>
    <mergeCell ref="H6:I6"/>
    <mergeCell ref="H5:I5"/>
    <mergeCell ref="R4:S4"/>
    <mergeCell ref="R5:S5"/>
    <mergeCell ref="N4:P4"/>
    <mergeCell ref="E48:S48"/>
    <mergeCell ref="A87:C87"/>
    <mergeCell ref="E59:S59"/>
    <mergeCell ref="A49:C49"/>
    <mergeCell ref="A59:C59"/>
    <mergeCell ref="A64:C64"/>
    <mergeCell ref="A76:C76"/>
    <mergeCell ref="A77:C77"/>
    <mergeCell ref="A70:C70"/>
    <mergeCell ref="A52:C52"/>
    <mergeCell ref="A78:C78"/>
    <mergeCell ref="A79:C79"/>
    <mergeCell ref="A80:C80"/>
    <mergeCell ref="A86:C86"/>
    <mergeCell ref="E86:S86"/>
    <mergeCell ref="G101:M101"/>
    <mergeCell ref="A89:C89"/>
    <mergeCell ref="A88:C88"/>
    <mergeCell ref="A81:C81"/>
    <mergeCell ref="A82:C82"/>
  </mergeCells>
  <printOptions/>
  <pageMargins left="0.1968503937007874" right="0.1968503937007874" top="0.1968503937007874" bottom="0.3937007874015748" header="0.5118110236220472" footer="0.5118110236220472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PageLayoutView="0" workbookViewId="0" topLeftCell="A10">
      <selection activeCell="E33" sqref="E33"/>
    </sheetView>
  </sheetViews>
  <sheetFormatPr defaultColWidth="9.00390625" defaultRowHeight="12.75"/>
  <sheetData>
    <row r="1" spans="6:7" ht="12.75">
      <c r="F1" s="128" t="s">
        <v>0</v>
      </c>
      <c r="G1" s="128"/>
    </row>
    <row r="2" spans="2:14" ht="12.75">
      <c r="B2" s="128" t="s">
        <v>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2:19" ht="12.75">
      <c r="B3" s="22"/>
      <c r="C3" s="22"/>
      <c r="D3" s="22"/>
      <c r="E3" s="22"/>
      <c r="F3" s="105" t="s">
        <v>31</v>
      </c>
      <c r="G3" s="105"/>
      <c r="H3" s="105"/>
      <c r="I3" s="105"/>
      <c r="J3" s="105"/>
      <c r="K3" s="105"/>
      <c r="L3" s="26"/>
      <c r="M3" s="22"/>
      <c r="N3" s="22"/>
      <c r="P3" s="105" t="s">
        <v>57</v>
      </c>
      <c r="Q3" s="105"/>
      <c r="R3" s="105"/>
      <c r="S3" s="105"/>
    </row>
    <row r="4" spans="1:19" s="2" customFormat="1" ht="11.25">
      <c r="A4" s="121" t="s">
        <v>2</v>
      </c>
      <c r="B4" s="123"/>
      <c r="C4" s="123"/>
      <c r="D4" s="122"/>
      <c r="E4" s="121" t="s">
        <v>3</v>
      </c>
      <c r="F4" s="122"/>
      <c r="G4" s="15" t="s">
        <v>5</v>
      </c>
      <c r="H4" s="121" t="s">
        <v>8</v>
      </c>
      <c r="I4" s="122"/>
      <c r="J4" s="121" t="s">
        <v>13</v>
      </c>
      <c r="K4" s="122"/>
      <c r="L4" s="121" t="s">
        <v>14</v>
      </c>
      <c r="M4" s="122"/>
      <c r="N4" s="121" t="s">
        <v>17</v>
      </c>
      <c r="O4" s="123"/>
      <c r="P4" s="122"/>
      <c r="Q4" s="1" t="s">
        <v>21</v>
      </c>
      <c r="R4" s="121" t="s">
        <v>24</v>
      </c>
      <c r="S4" s="122"/>
    </row>
    <row r="5" spans="1:19" s="2" customFormat="1" ht="11.25">
      <c r="A5" s="3"/>
      <c r="B5" s="4"/>
      <c r="C5" s="4"/>
      <c r="D5" s="5"/>
      <c r="E5" s="119" t="s">
        <v>4</v>
      </c>
      <c r="F5" s="120"/>
      <c r="G5" s="23" t="s">
        <v>6</v>
      </c>
      <c r="H5" s="119" t="s">
        <v>9</v>
      </c>
      <c r="I5" s="120"/>
      <c r="J5" s="3"/>
      <c r="K5" s="5"/>
      <c r="L5" s="3"/>
      <c r="M5" s="5"/>
      <c r="N5" s="117" t="s">
        <v>38</v>
      </c>
      <c r="O5" s="124"/>
      <c r="P5" s="118"/>
      <c r="Q5" s="6" t="s">
        <v>22</v>
      </c>
      <c r="R5" s="119" t="s">
        <v>8</v>
      </c>
      <c r="S5" s="120"/>
    </row>
    <row r="6" spans="1:19" s="2" customFormat="1" ht="11.25">
      <c r="A6" s="3"/>
      <c r="B6" s="4"/>
      <c r="C6" s="4"/>
      <c r="D6" s="5"/>
      <c r="E6" s="7"/>
      <c r="F6" s="8"/>
      <c r="G6" s="23" t="s">
        <v>7</v>
      </c>
      <c r="H6" s="117" t="s">
        <v>29</v>
      </c>
      <c r="I6" s="118"/>
      <c r="J6" s="7"/>
      <c r="K6" s="8"/>
      <c r="L6" s="7"/>
      <c r="M6" s="8"/>
      <c r="N6" s="1" t="s">
        <v>18</v>
      </c>
      <c r="O6" s="112" t="s">
        <v>20</v>
      </c>
      <c r="P6" s="113"/>
      <c r="Q6" s="6" t="s">
        <v>23</v>
      </c>
      <c r="R6" s="7"/>
      <c r="S6" s="8"/>
    </row>
    <row r="7" spans="1:19" s="2" customFormat="1" ht="11.25">
      <c r="A7" s="7"/>
      <c r="B7" s="9"/>
      <c r="C7" s="9"/>
      <c r="D7" s="8"/>
      <c r="E7" s="10" t="s">
        <v>5</v>
      </c>
      <c r="F7" s="10" t="s">
        <v>10</v>
      </c>
      <c r="G7" s="24" t="s">
        <v>28</v>
      </c>
      <c r="H7" s="12" t="s">
        <v>11</v>
      </c>
      <c r="I7" s="12" t="s">
        <v>12</v>
      </c>
      <c r="J7" s="12" t="s">
        <v>15</v>
      </c>
      <c r="K7" s="12" t="s">
        <v>16</v>
      </c>
      <c r="L7" s="12" t="s">
        <v>15</v>
      </c>
      <c r="M7" s="12" t="s">
        <v>16</v>
      </c>
      <c r="N7" s="11" t="s">
        <v>19</v>
      </c>
      <c r="O7" s="10" t="s">
        <v>11</v>
      </c>
      <c r="P7" s="10" t="s">
        <v>12</v>
      </c>
      <c r="Q7" s="11"/>
      <c r="R7" s="10" t="s">
        <v>11</v>
      </c>
      <c r="S7" s="10" t="s">
        <v>12</v>
      </c>
    </row>
    <row r="8" spans="1:19" s="13" customFormat="1" ht="11.25">
      <c r="A8" s="112">
        <v>1</v>
      </c>
      <c r="B8" s="129"/>
      <c r="C8" s="129"/>
      <c r="D8" s="113"/>
      <c r="E8" s="15">
        <v>2</v>
      </c>
      <c r="F8" s="15">
        <v>3</v>
      </c>
      <c r="G8" s="15">
        <v>4</v>
      </c>
      <c r="H8" s="15">
        <v>5</v>
      </c>
      <c r="I8" s="15">
        <v>6</v>
      </c>
      <c r="J8" s="15">
        <v>7</v>
      </c>
      <c r="K8" s="15">
        <v>8</v>
      </c>
      <c r="L8" s="15">
        <v>9</v>
      </c>
      <c r="M8" s="15">
        <v>10</v>
      </c>
      <c r="N8" s="15">
        <v>11</v>
      </c>
      <c r="O8" s="15">
        <v>12</v>
      </c>
      <c r="P8" s="15">
        <v>13</v>
      </c>
      <c r="Q8" s="15">
        <v>14</v>
      </c>
      <c r="R8" s="15">
        <v>15</v>
      </c>
      <c r="S8" s="15">
        <v>16</v>
      </c>
    </row>
    <row r="9" spans="1:19" s="37" customFormat="1" ht="11.25">
      <c r="A9" s="27"/>
      <c r="B9" s="28"/>
      <c r="C9" s="28"/>
      <c r="D9" s="36"/>
      <c r="E9" s="109" t="s">
        <v>26</v>
      </c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1"/>
    </row>
    <row r="10" spans="1:19" s="13" customFormat="1" ht="11.25">
      <c r="A10" s="30"/>
      <c r="B10" s="31"/>
      <c r="C10" s="31"/>
      <c r="D10" s="32"/>
      <c r="E10" s="109" t="s">
        <v>36</v>
      </c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1"/>
    </row>
    <row r="11" spans="1:19" ht="72.75" customHeight="1">
      <c r="A11" s="143" t="s">
        <v>32</v>
      </c>
      <c r="B11" s="144"/>
      <c r="C11" s="144"/>
      <c r="D11" s="145"/>
      <c r="E11" s="33"/>
      <c r="F11" s="33"/>
      <c r="G11" s="33">
        <v>138</v>
      </c>
      <c r="H11" s="33"/>
      <c r="I11" s="33"/>
      <c r="J11" s="33">
        <v>138</v>
      </c>
      <c r="K11" s="33">
        <v>138</v>
      </c>
      <c r="L11" s="33"/>
      <c r="M11" s="33"/>
      <c r="N11" s="33">
        <v>138</v>
      </c>
      <c r="O11" s="33">
        <v>138</v>
      </c>
      <c r="P11" s="33"/>
      <c r="Q11" s="33">
        <v>0</v>
      </c>
      <c r="R11" s="33">
        <v>0</v>
      </c>
      <c r="S11" s="33"/>
    </row>
    <row r="12" spans="1:19" ht="90.75" customHeight="1">
      <c r="A12" s="143" t="s">
        <v>33</v>
      </c>
      <c r="B12" s="144"/>
      <c r="C12" s="144"/>
      <c r="D12" s="145"/>
      <c r="E12" s="33"/>
      <c r="F12" s="33"/>
      <c r="G12" s="33">
        <v>540</v>
      </c>
      <c r="H12" s="33"/>
      <c r="I12" s="33"/>
      <c r="J12" s="33">
        <v>540</v>
      </c>
      <c r="K12" s="33">
        <v>540</v>
      </c>
      <c r="L12" s="33"/>
      <c r="M12" s="33"/>
      <c r="N12" s="33">
        <v>540</v>
      </c>
      <c r="O12" s="33">
        <v>540</v>
      </c>
      <c r="P12" s="33"/>
      <c r="Q12" s="33"/>
      <c r="R12" s="33">
        <v>0</v>
      </c>
      <c r="S12" s="33"/>
    </row>
    <row r="13" spans="1:19" ht="57.75" customHeight="1">
      <c r="A13" s="143" t="s">
        <v>34</v>
      </c>
      <c r="B13" s="144"/>
      <c r="C13" s="144"/>
      <c r="D13" s="145"/>
      <c r="E13" s="33"/>
      <c r="F13" s="33"/>
      <c r="G13" s="33">
        <v>0</v>
      </c>
      <c r="H13" s="33"/>
      <c r="I13" s="33"/>
      <c r="J13" s="33">
        <v>0</v>
      </c>
      <c r="K13" s="33">
        <v>0</v>
      </c>
      <c r="L13" s="33"/>
      <c r="M13" s="33"/>
      <c r="N13" s="33">
        <v>0</v>
      </c>
      <c r="O13" s="33"/>
      <c r="P13" s="33"/>
      <c r="Q13" s="33">
        <v>0</v>
      </c>
      <c r="R13" s="33">
        <v>0</v>
      </c>
      <c r="S13" s="33"/>
    </row>
    <row r="14" spans="1:19" s="35" customFormat="1" ht="12.75">
      <c r="A14" s="146" t="s">
        <v>35</v>
      </c>
      <c r="B14" s="146"/>
      <c r="C14" s="146"/>
      <c r="D14" s="146"/>
      <c r="E14" s="34"/>
      <c r="F14" s="34"/>
      <c r="G14" s="34">
        <f>SUM(G11:G13)</f>
        <v>678</v>
      </c>
      <c r="H14" s="34">
        <f aca="true" t="shared" si="0" ref="H14:S14">SUM(H11:H13)</f>
        <v>0</v>
      </c>
      <c r="I14" s="34">
        <f t="shared" si="0"/>
        <v>0</v>
      </c>
      <c r="J14" s="34">
        <f t="shared" si="0"/>
        <v>678</v>
      </c>
      <c r="K14" s="34">
        <f t="shared" si="0"/>
        <v>678</v>
      </c>
      <c r="L14" s="34">
        <f t="shared" si="0"/>
        <v>0</v>
      </c>
      <c r="M14" s="34">
        <f t="shared" si="0"/>
        <v>0</v>
      </c>
      <c r="N14" s="34">
        <f t="shared" si="0"/>
        <v>678</v>
      </c>
      <c r="O14" s="34">
        <f t="shared" si="0"/>
        <v>678</v>
      </c>
      <c r="P14" s="34">
        <f t="shared" si="0"/>
        <v>0</v>
      </c>
      <c r="Q14" s="34">
        <f t="shared" si="0"/>
        <v>0</v>
      </c>
      <c r="R14" s="34">
        <f t="shared" si="0"/>
        <v>0</v>
      </c>
      <c r="S14" s="34">
        <f t="shared" si="0"/>
        <v>0</v>
      </c>
    </row>
    <row r="15" spans="1:19" s="35" customFormat="1" ht="12.75">
      <c r="A15" s="38"/>
      <c r="B15" s="39"/>
      <c r="C15" s="39"/>
      <c r="D15" s="40"/>
      <c r="E15" s="109" t="s">
        <v>37</v>
      </c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1"/>
    </row>
    <row r="16" spans="1:19" s="35" customFormat="1" ht="12.75">
      <c r="A16" s="38"/>
      <c r="B16" s="39"/>
      <c r="C16" s="39"/>
      <c r="D16" s="40"/>
      <c r="E16" s="109" t="s">
        <v>36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1"/>
    </row>
    <row r="17" spans="1:19" ht="75" customHeight="1">
      <c r="A17" s="143" t="s">
        <v>32</v>
      </c>
      <c r="B17" s="144"/>
      <c r="C17" s="144"/>
      <c r="D17" s="145"/>
      <c r="E17" s="33"/>
      <c r="F17" s="33"/>
      <c r="G17" s="33">
        <v>322</v>
      </c>
      <c r="H17" s="33"/>
      <c r="I17" s="33"/>
      <c r="J17" s="33">
        <v>322</v>
      </c>
      <c r="K17" s="33">
        <v>322</v>
      </c>
      <c r="L17" s="33"/>
      <c r="M17" s="33"/>
      <c r="N17" s="33"/>
      <c r="O17" s="33"/>
      <c r="P17" s="33"/>
      <c r="Q17" s="33"/>
      <c r="R17" s="33">
        <v>322</v>
      </c>
      <c r="S17" s="33"/>
    </row>
    <row r="18" spans="1:19" ht="87" customHeight="1">
      <c r="A18" s="143" t="s">
        <v>33</v>
      </c>
      <c r="B18" s="144"/>
      <c r="C18" s="144"/>
      <c r="D18" s="145"/>
      <c r="E18" s="33"/>
      <c r="F18" s="33"/>
      <c r="G18" s="33">
        <v>1260</v>
      </c>
      <c r="H18" s="33"/>
      <c r="I18" s="33"/>
      <c r="J18" s="33">
        <v>1260</v>
      </c>
      <c r="K18" s="33">
        <v>1260</v>
      </c>
      <c r="L18" s="33"/>
      <c r="M18" s="33"/>
      <c r="N18" s="33"/>
      <c r="O18" s="33"/>
      <c r="P18" s="33"/>
      <c r="Q18" s="33"/>
      <c r="R18" s="33">
        <v>1260</v>
      </c>
      <c r="S18" s="33"/>
    </row>
    <row r="19" spans="1:19" ht="57.75" customHeight="1">
      <c r="A19" s="143" t="s">
        <v>34</v>
      </c>
      <c r="B19" s="144"/>
      <c r="C19" s="144"/>
      <c r="D19" s="145"/>
      <c r="E19" s="33"/>
      <c r="F19" s="33"/>
      <c r="G19" s="33">
        <v>100</v>
      </c>
      <c r="H19" s="33"/>
      <c r="I19" s="33"/>
      <c r="J19" s="33">
        <v>100</v>
      </c>
      <c r="K19" s="33">
        <v>0</v>
      </c>
      <c r="L19" s="33"/>
      <c r="M19" s="33"/>
      <c r="N19" s="33">
        <v>0</v>
      </c>
      <c r="O19" s="33"/>
      <c r="P19" s="33"/>
      <c r="Q19" s="33">
        <v>0</v>
      </c>
      <c r="R19" s="33">
        <v>0</v>
      </c>
      <c r="S19" s="33"/>
    </row>
    <row r="20" spans="1:19" s="35" customFormat="1" ht="12.75">
      <c r="A20" s="146" t="s">
        <v>35</v>
      </c>
      <c r="B20" s="146"/>
      <c r="C20" s="146"/>
      <c r="D20" s="146"/>
      <c r="E20" s="34"/>
      <c r="F20" s="34"/>
      <c r="G20" s="34">
        <f>SUM(G17:G19)</f>
        <v>1682</v>
      </c>
      <c r="H20" s="34">
        <f aca="true" t="shared" si="1" ref="H20:S20">SUM(H17:H19)</f>
        <v>0</v>
      </c>
      <c r="I20" s="34">
        <f t="shared" si="1"/>
        <v>0</v>
      </c>
      <c r="J20" s="34">
        <f t="shared" si="1"/>
        <v>1682</v>
      </c>
      <c r="K20" s="34">
        <f t="shared" si="1"/>
        <v>1582</v>
      </c>
      <c r="L20" s="34">
        <f t="shared" si="1"/>
        <v>0</v>
      </c>
      <c r="M20" s="34">
        <f t="shared" si="1"/>
        <v>0</v>
      </c>
      <c r="N20" s="34">
        <f t="shared" si="1"/>
        <v>0</v>
      </c>
      <c r="O20" s="34">
        <f t="shared" si="1"/>
        <v>0</v>
      </c>
      <c r="P20" s="34">
        <f t="shared" si="1"/>
        <v>0</v>
      </c>
      <c r="Q20" s="34">
        <f t="shared" si="1"/>
        <v>0</v>
      </c>
      <c r="R20" s="34">
        <f t="shared" si="1"/>
        <v>1582</v>
      </c>
      <c r="S20" s="34">
        <f t="shared" si="1"/>
        <v>0</v>
      </c>
    </row>
    <row r="21" spans="1:19" s="35" customFormat="1" ht="12.75">
      <c r="A21" s="146" t="s">
        <v>30</v>
      </c>
      <c r="B21" s="146"/>
      <c r="C21" s="146"/>
      <c r="D21" s="146"/>
      <c r="E21" s="34"/>
      <c r="F21" s="34"/>
      <c r="G21" s="34">
        <f>SUM(G14+G20)</f>
        <v>2360</v>
      </c>
      <c r="H21" s="34">
        <f aca="true" t="shared" si="2" ref="H21:S21">SUM(H14+H20)</f>
        <v>0</v>
      </c>
      <c r="I21" s="34">
        <f t="shared" si="2"/>
        <v>0</v>
      </c>
      <c r="J21" s="34">
        <f t="shared" si="2"/>
        <v>2360</v>
      </c>
      <c r="K21" s="34">
        <f t="shared" si="2"/>
        <v>2260</v>
      </c>
      <c r="L21" s="34">
        <f t="shared" si="2"/>
        <v>0</v>
      </c>
      <c r="M21" s="34">
        <f t="shared" si="2"/>
        <v>0</v>
      </c>
      <c r="N21" s="34">
        <f t="shared" si="2"/>
        <v>678</v>
      </c>
      <c r="O21" s="34">
        <f t="shared" si="2"/>
        <v>678</v>
      </c>
      <c r="P21" s="34">
        <f t="shared" si="2"/>
        <v>0</v>
      </c>
      <c r="Q21" s="34">
        <f t="shared" si="2"/>
        <v>0</v>
      </c>
      <c r="R21" s="34">
        <f t="shared" si="2"/>
        <v>1582</v>
      </c>
      <c r="S21" s="34">
        <f t="shared" si="2"/>
        <v>0</v>
      </c>
    </row>
    <row r="22" spans="1:19" ht="12.75">
      <c r="A22" s="147"/>
      <c r="B22" s="147"/>
      <c r="C22" s="147"/>
      <c r="D22" s="147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4" ht="12.75">
      <c r="B24" t="s">
        <v>59</v>
      </c>
    </row>
    <row r="27" ht="12.75">
      <c r="B27" t="s">
        <v>39</v>
      </c>
    </row>
  </sheetData>
  <sheetProtection/>
  <mergeCells count="32">
    <mergeCell ref="E16:S16"/>
    <mergeCell ref="A21:D21"/>
    <mergeCell ref="A22:D22"/>
    <mergeCell ref="A19:D19"/>
    <mergeCell ref="A20:D20"/>
    <mergeCell ref="A18:D18"/>
    <mergeCell ref="A13:D13"/>
    <mergeCell ref="A14:D14"/>
    <mergeCell ref="A17:D17"/>
    <mergeCell ref="H6:I6"/>
    <mergeCell ref="O6:P6"/>
    <mergeCell ref="A8:D8"/>
    <mergeCell ref="A11:D11"/>
    <mergeCell ref="E9:S9"/>
    <mergeCell ref="E10:S10"/>
    <mergeCell ref="E15:S15"/>
    <mergeCell ref="A12:D12"/>
    <mergeCell ref="R4:S4"/>
    <mergeCell ref="E5:F5"/>
    <mergeCell ref="H5:I5"/>
    <mergeCell ref="N5:P5"/>
    <mergeCell ref="R5:S5"/>
    <mergeCell ref="F1:G1"/>
    <mergeCell ref="B2:N2"/>
    <mergeCell ref="F3:K3"/>
    <mergeCell ref="L4:M4"/>
    <mergeCell ref="N4:P4"/>
    <mergeCell ref="P3:S3"/>
    <mergeCell ref="A4:D4"/>
    <mergeCell ref="E4:F4"/>
    <mergeCell ref="H4:I4"/>
    <mergeCell ref="J4:K4"/>
  </mergeCells>
  <printOptions/>
  <pageMargins left="0.1968503937007874" right="0.1968503937007874" top="0.984251968503937" bottom="0.1968503937007874" header="0.5118110236220472" footer="0.11811023622047245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PageLayoutView="0" workbookViewId="0" topLeftCell="A1">
      <selection activeCell="K12" sqref="K12"/>
    </sheetView>
  </sheetViews>
  <sheetFormatPr defaultColWidth="9.00390625" defaultRowHeight="12.75"/>
  <sheetData>
    <row r="1" spans="4:14" ht="12.75">
      <c r="D1" s="156" t="s">
        <v>40</v>
      </c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4:14" ht="12.75">
      <c r="D2" s="156" t="s">
        <v>41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4:19" ht="12.75">
      <c r="D3" s="152" t="s">
        <v>31</v>
      </c>
      <c r="E3" s="152"/>
      <c r="F3" s="152"/>
      <c r="G3" s="152"/>
      <c r="H3" s="152"/>
      <c r="I3" s="152"/>
      <c r="J3" s="152"/>
      <c r="K3" s="152"/>
      <c r="L3" s="152"/>
      <c r="M3" s="152"/>
      <c r="N3" s="152"/>
      <c r="Q3" s="152" t="s">
        <v>58</v>
      </c>
      <c r="R3" s="152"/>
      <c r="S3" s="152"/>
    </row>
    <row r="4" spans="1:19" s="2" customFormat="1" ht="11.25">
      <c r="A4" s="121" t="s">
        <v>2</v>
      </c>
      <c r="B4" s="123"/>
      <c r="C4" s="123"/>
      <c r="D4" s="122"/>
      <c r="E4" s="121" t="s">
        <v>3</v>
      </c>
      <c r="F4" s="122"/>
      <c r="G4" s="15" t="s">
        <v>5</v>
      </c>
      <c r="H4" s="121" t="s">
        <v>8</v>
      </c>
      <c r="I4" s="122"/>
      <c r="J4" s="121" t="s">
        <v>13</v>
      </c>
      <c r="K4" s="122"/>
      <c r="L4" s="121" t="s">
        <v>14</v>
      </c>
      <c r="M4" s="122"/>
      <c r="N4" s="121" t="s">
        <v>17</v>
      </c>
      <c r="O4" s="123"/>
      <c r="P4" s="122"/>
      <c r="Q4" s="1" t="s">
        <v>21</v>
      </c>
      <c r="R4" s="121" t="s">
        <v>24</v>
      </c>
      <c r="S4" s="122"/>
    </row>
    <row r="5" spans="1:19" s="2" customFormat="1" ht="11.25">
      <c r="A5" s="3"/>
      <c r="B5" s="4"/>
      <c r="C5" s="4"/>
      <c r="D5" s="5"/>
      <c r="E5" s="119" t="s">
        <v>4</v>
      </c>
      <c r="F5" s="120"/>
      <c r="G5" s="23" t="s">
        <v>6</v>
      </c>
      <c r="H5" s="119" t="s">
        <v>9</v>
      </c>
      <c r="I5" s="120"/>
      <c r="J5" s="3"/>
      <c r="K5" s="5"/>
      <c r="L5" s="3"/>
      <c r="M5" s="5"/>
      <c r="N5" s="117" t="s">
        <v>58</v>
      </c>
      <c r="O5" s="124"/>
      <c r="P5" s="118"/>
      <c r="Q5" s="6" t="s">
        <v>22</v>
      </c>
      <c r="R5" s="119" t="s">
        <v>8</v>
      </c>
      <c r="S5" s="120"/>
    </row>
    <row r="6" spans="1:19" s="2" customFormat="1" ht="11.25">
      <c r="A6" s="3"/>
      <c r="B6" s="4"/>
      <c r="C6" s="4"/>
      <c r="D6" s="5"/>
      <c r="E6" s="7"/>
      <c r="F6" s="8"/>
      <c r="G6" s="23" t="s">
        <v>7</v>
      </c>
      <c r="H6" s="117" t="s">
        <v>29</v>
      </c>
      <c r="I6" s="118"/>
      <c r="J6" s="7"/>
      <c r="K6" s="8"/>
      <c r="L6" s="7"/>
      <c r="M6" s="8"/>
      <c r="N6" s="1" t="s">
        <v>18</v>
      </c>
      <c r="O6" s="112" t="s">
        <v>20</v>
      </c>
      <c r="P6" s="113"/>
      <c r="Q6" s="6" t="s">
        <v>23</v>
      </c>
      <c r="R6" s="7"/>
      <c r="S6" s="8"/>
    </row>
    <row r="7" spans="1:19" s="2" customFormat="1" ht="11.25">
      <c r="A7" s="7"/>
      <c r="B7" s="9"/>
      <c r="C7" s="9"/>
      <c r="D7" s="8"/>
      <c r="E7" s="10" t="s">
        <v>5</v>
      </c>
      <c r="F7" s="10" t="s">
        <v>10</v>
      </c>
      <c r="G7" s="24" t="s">
        <v>28</v>
      </c>
      <c r="H7" s="12" t="s">
        <v>11</v>
      </c>
      <c r="I7" s="12" t="s">
        <v>12</v>
      </c>
      <c r="J7" s="12" t="s">
        <v>15</v>
      </c>
      <c r="K7" s="12" t="s">
        <v>16</v>
      </c>
      <c r="L7" s="12" t="s">
        <v>15</v>
      </c>
      <c r="M7" s="12" t="s">
        <v>16</v>
      </c>
      <c r="N7" s="11" t="s">
        <v>19</v>
      </c>
      <c r="O7" s="10" t="s">
        <v>11</v>
      </c>
      <c r="P7" s="10" t="s">
        <v>12</v>
      </c>
      <c r="Q7" s="11"/>
      <c r="R7" s="10" t="s">
        <v>11</v>
      </c>
      <c r="S7" s="10" t="s">
        <v>12</v>
      </c>
    </row>
    <row r="8" spans="1:19" s="13" customFormat="1" ht="11.25">
      <c r="A8" s="121">
        <v>1</v>
      </c>
      <c r="B8" s="123"/>
      <c r="C8" s="123"/>
      <c r="D8" s="122"/>
      <c r="E8" s="15">
        <v>2</v>
      </c>
      <c r="F8" s="15">
        <v>3</v>
      </c>
      <c r="G8" s="15">
        <v>4</v>
      </c>
      <c r="H8" s="15">
        <v>5</v>
      </c>
      <c r="I8" s="15">
        <v>6</v>
      </c>
      <c r="J8" s="15">
        <v>7</v>
      </c>
      <c r="K8" s="15">
        <v>8</v>
      </c>
      <c r="L8" s="15">
        <v>9</v>
      </c>
      <c r="M8" s="15">
        <v>10</v>
      </c>
      <c r="N8" s="15">
        <v>11</v>
      </c>
      <c r="O8" s="15">
        <v>12</v>
      </c>
      <c r="P8" s="15">
        <v>13</v>
      </c>
      <c r="Q8" s="15">
        <v>14</v>
      </c>
      <c r="R8" s="15">
        <v>15</v>
      </c>
      <c r="S8" s="15">
        <v>16</v>
      </c>
    </row>
    <row r="9" spans="1:19" s="13" customFormat="1" ht="11.25">
      <c r="A9" s="30"/>
      <c r="B9" s="31"/>
      <c r="C9" s="31"/>
      <c r="D9" s="31"/>
      <c r="E9" s="125" t="s">
        <v>48</v>
      </c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51"/>
    </row>
    <row r="10" spans="1:19" s="13" customFormat="1" ht="11.25">
      <c r="A10" s="41"/>
      <c r="B10" s="42"/>
      <c r="C10" s="42"/>
      <c r="D10" s="42"/>
      <c r="E10" s="117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18"/>
    </row>
    <row r="11" spans="1:19" ht="69.75" customHeight="1">
      <c r="A11" s="153" t="s">
        <v>42</v>
      </c>
      <c r="B11" s="154"/>
      <c r="C11" s="154"/>
      <c r="D11" s="155"/>
      <c r="E11" s="14"/>
      <c r="F11" s="14"/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</row>
    <row r="12" spans="1:19" ht="54.75" customHeight="1">
      <c r="A12" s="143" t="s">
        <v>43</v>
      </c>
      <c r="B12" s="144"/>
      <c r="C12" s="144"/>
      <c r="D12" s="145"/>
      <c r="E12" s="33"/>
      <c r="F12" s="33"/>
      <c r="G12" s="33">
        <v>249.7</v>
      </c>
      <c r="H12" s="33">
        <v>249.7</v>
      </c>
      <c r="I12" s="33">
        <v>249.7</v>
      </c>
      <c r="J12" s="33">
        <v>0</v>
      </c>
      <c r="K12" s="33">
        <v>0</v>
      </c>
      <c r="L12" s="33">
        <v>0</v>
      </c>
      <c r="M12" s="33">
        <v>0</v>
      </c>
      <c r="N12" s="33">
        <v>249.7</v>
      </c>
      <c r="O12" s="33">
        <v>249.7</v>
      </c>
      <c r="P12" s="33">
        <v>249.7</v>
      </c>
      <c r="Q12" s="33">
        <v>0</v>
      </c>
      <c r="R12" s="33">
        <v>0</v>
      </c>
      <c r="S12" s="33">
        <v>0</v>
      </c>
    </row>
    <row r="13" spans="1:19" ht="64.5" customHeight="1">
      <c r="A13" s="143" t="s">
        <v>44</v>
      </c>
      <c r="B13" s="144"/>
      <c r="C13" s="144"/>
      <c r="D13" s="145"/>
      <c r="E13" s="33"/>
      <c r="F13" s="33"/>
      <c r="G13" s="33">
        <v>500.96</v>
      </c>
      <c r="H13" s="33">
        <v>500.96</v>
      </c>
      <c r="I13" s="33">
        <v>500.96</v>
      </c>
      <c r="J13" s="33">
        <v>0</v>
      </c>
      <c r="K13" s="33">
        <v>0</v>
      </c>
      <c r="L13" s="33">
        <v>0</v>
      </c>
      <c r="M13" s="33">
        <v>0</v>
      </c>
      <c r="N13" s="33">
        <v>500.96</v>
      </c>
      <c r="O13" s="33">
        <v>500.96</v>
      </c>
      <c r="P13" s="33">
        <v>500.96</v>
      </c>
      <c r="Q13" s="33">
        <v>0</v>
      </c>
      <c r="R13" s="33">
        <v>0</v>
      </c>
      <c r="S13" s="33">
        <v>0</v>
      </c>
    </row>
    <row r="14" spans="1:19" ht="53.25" customHeight="1">
      <c r="A14" s="143" t="s">
        <v>45</v>
      </c>
      <c r="B14" s="144"/>
      <c r="C14" s="144"/>
      <c r="D14" s="145"/>
      <c r="E14" s="33"/>
      <c r="F14" s="33"/>
      <c r="G14" s="33">
        <v>192.84</v>
      </c>
      <c r="H14" s="33">
        <v>192.84</v>
      </c>
      <c r="I14" s="33">
        <v>192.84</v>
      </c>
      <c r="J14" s="33">
        <v>0</v>
      </c>
      <c r="K14" s="33">
        <v>0</v>
      </c>
      <c r="L14" s="33">
        <v>0</v>
      </c>
      <c r="M14" s="33">
        <v>0</v>
      </c>
      <c r="N14" s="33">
        <v>192.84</v>
      </c>
      <c r="O14" s="33">
        <v>192.84</v>
      </c>
      <c r="P14" s="33">
        <v>192.84</v>
      </c>
      <c r="Q14" s="33">
        <v>0</v>
      </c>
      <c r="R14" s="33">
        <v>0</v>
      </c>
      <c r="S14" s="33">
        <v>0</v>
      </c>
    </row>
    <row r="15" spans="1:19" ht="51.75" customHeight="1">
      <c r="A15" s="143" t="s">
        <v>46</v>
      </c>
      <c r="B15" s="144"/>
      <c r="C15" s="144"/>
      <c r="D15" s="145"/>
      <c r="E15" s="33"/>
      <c r="F15" s="33"/>
      <c r="G15" s="33">
        <v>94.5</v>
      </c>
      <c r="H15" s="33">
        <v>94.5</v>
      </c>
      <c r="I15" s="33">
        <v>94.5</v>
      </c>
      <c r="J15" s="33">
        <v>0</v>
      </c>
      <c r="K15" s="33">
        <v>0</v>
      </c>
      <c r="L15" s="33">
        <v>0</v>
      </c>
      <c r="M15" s="33">
        <v>0</v>
      </c>
      <c r="N15" s="33">
        <v>94.5</v>
      </c>
      <c r="O15" s="33">
        <v>94.5</v>
      </c>
      <c r="P15" s="33">
        <v>94.5</v>
      </c>
      <c r="Q15" s="33">
        <v>0</v>
      </c>
      <c r="R15" s="33">
        <v>0</v>
      </c>
      <c r="S15" s="33">
        <v>0</v>
      </c>
    </row>
    <row r="16" spans="1:19" ht="12.75">
      <c r="A16" s="148" t="s">
        <v>47</v>
      </c>
      <c r="B16" s="149"/>
      <c r="C16" s="149"/>
      <c r="D16" s="150"/>
      <c r="E16" s="33"/>
      <c r="F16" s="33"/>
      <c r="G16" s="33">
        <f aca="true" t="shared" si="0" ref="G16:S16">SUM(G11:G15)</f>
        <v>1038</v>
      </c>
      <c r="H16" s="33">
        <f t="shared" si="0"/>
        <v>1038</v>
      </c>
      <c r="I16" s="33">
        <f t="shared" si="0"/>
        <v>1038</v>
      </c>
      <c r="J16" s="33">
        <f t="shared" si="0"/>
        <v>0</v>
      </c>
      <c r="K16" s="33">
        <f t="shared" si="0"/>
        <v>0</v>
      </c>
      <c r="L16" s="33">
        <f t="shared" si="0"/>
        <v>0</v>
      </c>
      <c r="M16" s="33">
        <f t="shared" si="0"/>
        <v>0</v>
      </c>
      <c r="N16" s="33">
        <f t="shared" si="0"/>
        <v>1038</v>
      </c>
      <c r="O16" s="33">
        <f t="shared" si="0"/>
        <v>1038</v>
      </c>
      <c r="P16" s="33">
        <f t="shared" si="0"/>
        <v>1038</v>
      </c>
      <c r="Q16" s="33">
        <f t="shared" si="0"/>
        <v>0</v>
      </c>
      <c r="R16" s="33">
        <f t="shared" si="0"/>
        <v>0</v>
      </c>
      <c r="S16" s="33">
        <f t="shared" si="0"/>
        <v>0</v>
      </c>
    </row>
    <row r="18" ht="12.75">
      <c r="A18" t="s">
        <v>60</v>
      </c>
    </row>
    <row r="20" ht="12.75">
      <c r="A20" t="s">
        <v>49</v>
      </c>
    </row>
  </sheetData>
  <sheetProtection/>
  <mergeCells count="26">
    <mergeCell ref="R5:S5"/>
    <mergeCell ref="H6:I6"/>
    <mergeCell ref="O6:P6"/>
    <mergeCell ref="A4:D4"/>
    <mergeCell ref="E4:F4"/>
    <mergeCell ref="H4:I4"/>
    <mergeCell ref="J4:K4"/>
    <mergeCell ref="L4:M4"/>
    <mergeCell ref="N4:P4"/>
    <mergeCell ref="D2:N2"/>
    <mergeCell ref="D1:N1"/>
    <mergeCell ref="D3:N3"/>
    <mergeCell ref="A8:D8"/>
    <mergeCell ref="E5:F5"/>
    <mergeCell ref="H5:I5"/>
    <mergeCell ref="N5:P5"/>
    <mergeCell ref="A16:D16"/>
    <mergeCell ref="E9:S9"/>
    <mergeCell ref="E10:S10"/>
    <mergeCell ref="Q3:S3"/>
    <mergeCell ref="A11:D11"/>
    <mergeCell ref="A12:D12"/>
    <mergeCell ref="A13:D13"/>
    <mergeCell ref="A14:D14"/>
    <mergeCell ref="A15:D15"/>
    <mergeCell ref="R4:S4"/>
  </mergeCells>
  <printOptions/>
  <pageMargins left="0.11811023622047245" right="0.11811023622047245" top="0.15748031496062992" bottom="0.1968503937007874" header="0.31496062992125984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Владелец</cp:lastModifiedBy>
  <cp:lastPrinted>2015-06-04T06:25:05Z</cp:lastPrinted>
  <dcterms:created xsi:type="dcterms:W3CDTF">2009-05-04T06:11:06Z</dcterms:created>
  <dcterms:modified xsi:type="dcterms:W3CDTF">2015-06-04T06:26:35Z</dcterms:modified>
  <cp:category/>
  <cp:version/>
  <cp:contentType/>
  <cp:contentStatus/>
</cp:coreProperties>
</file>